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1квартал 2026" sheetId="2" r:id="rId1"/>
  </sheets>
  <definedNames>
    <definedName name="_xlnm.Print_Titles" localSheetId="0">'сведения за 1квартал 2026'!$3:$4</definedName>
    <definedName name="_xlnm.Print_Area" localSheetId="0">'сведения за 1квартал 2026'!$A$1:$J$58</definedName>
  </definedNames>
  <calcPr calcId="125725"/>
</workbook>
</file>

<file path=xl/calcChain.xml><?xml version="1.0" encoding="utf-8"?>
<calcChain xmlns="http://schemas.openxmlformats.org/spreadsheetml/2006/main">
  <c r="D34" i="2"/>
  <c r="I13"/>
  <c r="J13"/>
  <c r="F19"/>
  <c r="I12"/>
  <c r="J12"/>
  <c r="H10"/>
  <c r="I10"/>
  <c r="I49"/>
  <c r="H49"/>
  <c r="H45"/>
  <c r="H8"/>
  <c r="H9"/>
  <c r="H11"/>
  <c r="H14"/>
  <c r="H38"/>
  <c r="E19" l="1"/>
  <c r="E6"/>
  <c r="E47"/>
  <c r="F47"/>
  <c r="G47"/>
  <c r="D47"/>
  <c r="I51"/>
  <c r="J51"/>
  <c r="E44"/>
  <c r="F44"/>
  <c r="G44"/>
  <c r="D44"/>
  <c r="I45"/>
  <c r="J45"/>
  <c r="I38"/>
  <c r="J38"/>
  <c r="H17"/>
  <c r="I17"/>
  <c r="J17"/>
  <c r="E52"/>
  <c r="F52"/>
  <c r="G52"/>
  <c r="D52"/>
  <c r="J8"/>
  <c r="J9"/>
  <c r="J10"/>
  <c r="J11"/>
  <c r="J14"/>
  <c r="J16"/>
  <c r="J18"/>
  <c r="J20"/>
  <c r="J21"/>
  <c r="J22"/>
  <c r="J23"/>
  <c r="J24"/>
  <c r="J25"/>
  <c r="J26"/>
  <c r="J28"/>
  <c r="J29"/>
  <c r="J30"/>
  <c r="J31"/>
  <c r="J33"/>
  <c r="J35"/>
  <c r="J36"/>
  <c r="J37"/>
  <c r="J39"/>
  <c r="J40"/>
  <c r="J42"/>
  <c r="J43"/>
  <c r="J46"/>
  <c r="J48"/>
  <c r="J49"/>
  <c r="J50"/>
  <c r="J53"/>
  <c r="J54"/>
  <c r="J56"/>
  <c r="J58"/>
  <c r="J7"/>
  <c r="H54"/>
  <c r="I54"/>
  <c r="H24"/>
  <c r="I24"/>
  <c r="H44" l="1"/>
  <c r="D19"/>
  <c r="G19"/>
  <c r="J19" l="1"/>
  <c r="J44"/>
  <c r="I7"/>
  <c r="I8"/>
  <c r="I9"/>
  <c r="I11"/>
  <c r="I14"/>
  <c r="I16"/>
  <c r="I18"/>
  <c r="I20"/>
  <c r="I21"/>
  <c r="I22"/>
  <c r="I23"/>
  <c r="I25"/>
  <c r="I26"/>
  <c r="I28"/>
  <c r="I29"/>
  <c r="I30"/>
  <c r="I31"/>
  <c r="I33"/>
  <c r="I35"/>
  <c r="I36"/>
  <c r="I37"/>
  <c r="I39"/>
  <c r="I40"/>
  <c r="I42"/>
  <c r="I43"/>
  <c r="I46"/>
  <c r="I48"/>
  <c r="I50"/>
  <c r="I53"/>
  <c r="I56"/>
  <c r="I58"/>
  <c r="H7"/>
  <c r="H16"/>
  <c r="H18"/>
  <c r="H20"/>
  <c r="H21"/>
  <c r="H22"/>
  <c r="H23"/>
  <c r="H25"/>
  <c r="H26"/>
  <c r="H28"/>
  <c r="H29"/>
  <c r="H30"/>
  <c r="H31"/>
  <c r="H35"/>
  <c r="H36"/>
  <c r="H37"/>
  <c r="H39"/>
  <c r="H40"/>
  <c r="H42"/>
  <c r="H43"/>
  <c r="H48"/>
  <c r="H50"/>
  <c r="H53"/>
  <c r="H56"/>
  <c r="F57" l="1"/>
  <c r="F55"/>
  <c r="F41"/>
  <c r="F34"/>
  <c r="F32"/>
  <c r="F27"/>
  <c r="F15"/>
  <c r="F6"/>
  <c r="J52"/>
  <c r="H52" l="1"/>
  <c r="I52"/>
  <c r="F5"/>
  <c r="G57"/>
  <c r="E57"/>
  <c r="D57"/>
  <c r="G55"/>
  <c r="E55"/>
  <c r="D55"/>
  <c r="I44"/>
  <c r="G41"/>
  <c r="E41"/>
  <c r="D41"/>
  <c r="G34"/>
  <c r="E34"/>
  <c r="G32"/>
  <c r="E32"/>
  <c r="D32"/>
  <c r="G27"/>
  <c r="E27"/>
  <c r="D27"/>
  <c r="G15"/>
  <c r="E15"/>
  <c r="D15"/>
  <c r="G6"/>
  <c r="D6"/>
  <c r="J34" l="1"/>
  <c r="J27"/>
  <c r="J6"/>
  <c r="J55"/>
  <c r="J15"/>
  <c r="J32"/>
  <c r="J41"/>
  <c r="J47"/>
  <c r="J57"/>
  <c r="I32"/>
  <c r="I57"/>
  <c r="I55"/>
  <c r="H55"/>
  <c r="H47"/>
  <c r="I47"/>
  <c r="H41"/>
  <c r="I41"/>
  <c r="I34"/>
  <c r="H34"/>
  <c r="H27"/>
  <c r="I27"/>
  <c r="H19"/>
  <c r="I19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<sst xmlns="http://schemas.openxmlformats.org/spreadsheetml/2006/main" count="67" uniqueCount="67">
  <si>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</si>
  <si>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</si>
  <si>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</si>
  <si>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</si>
  <si>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</si>
  <si>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</si>
  <si>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</si>
  <si>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</si>
  <si>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</si>
  <si>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</si>
  <si>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</si>
  <si>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</si>
  <si>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</si>
  <si>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</si>
  <si>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</si>
  <si>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</si>
  <si>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</si>
  <si>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</si>
  <si>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</si>
  <si>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</si>
  <si>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</si>
  <si>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</si>
  <si>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</si>
  <si>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</si>
  <si>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</si>
  <si>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</si>
  <si>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</si>
  <si>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</si>
  <si>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</si>
  <si>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</si>
  <si>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</si>
  <si>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</si>
  <si>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</si>
  <si>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</si>
  <si>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</si>
  <si>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</si>
  <si>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</si>
  <si>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</si>
  <si>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</si>
  <si>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</si>
  <si>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</si>
  <si>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</si>
  <si>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</si>
  <si>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</si>
  <si>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</si>
  <si>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</si>
  <si>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</si>
  <si>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</si>
  <si>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</si>
  <si>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</si>
  <si>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</si>
  <si>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</si>
  <si>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</si>
  <si>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</si>
  <si>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</si>
  <si>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</si>
  <si>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</si>
  <si>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</si>
  <si>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</si>
  <si>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Первоначально утвержденный план на 2026 год (решение Думы г.Урай от 01.12.2025 года № 96</t>
  </si>
  <si>
    <t>% исполнения к первоначальному плану на 2026 год ((к.7/к.4)*100%)</t>
  </si>
  <si>
    <t>% исполнения к уточненному плану на 2026 год ((к.7/к.5)*100%)</t>
  </si>
  <si>
    <t>Уточненный план на 2026 год* (СБР)</t>
  </si>
  <si>
    <t>* в соответствии с решением Думы города Урай от 01.12.2025 №96 «О бюджете городского округа Урай Ханты-Мансийского автономного округа – Югры на 2026 год и на плановый период 2027 и 2028 годов» (в редакции от 02.03.2026 №15, от 26.03.2026 №26, от 25.06.2026 №60), приказом Комитета по финансам администрации города Урай от 29.06.2026 №62-од "О внесении изменений в сводную бюджетную роспись".</t>
  </si>
  <si>
    <t xml:space="preserve">Уточненный план на                    01.07.2026         </t>
  </si>
  <si>
    <t xml:space="preserve">Исполнено на 01.07.2026 </t>
  </si>
  <si>
    <t>Сведения об исполнении бюджета  городского округа Урай Ханты-Мансийского автономного округа-Югры на 01.07.2026 года по расходам в разрезе разделов и подразделов классификации расходов в сравнении с запланированными значениями на соответствующий период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</si>
</sst>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165" fontId="17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0" fontId="5" fillId="0" borderId="1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167" fontId="10" fillId="3" borderId="1" xfId="3" applyNumberFormat="1" applyFont="1" applyFill="1" applyBorder="1" applyAlignment="1" applyProtection="1">
      <protection hidden="1"/>
    </xf>
    <xf numFmtId="167" fontId="10" fillId="3" borderId="1" xfId="1" applyNumberFormat="1" applyFont="1" applyFill="1" applyBorder="1" applyAlignment="1" applyProtection="1">
      <protection hidden="1"/>
    </xf>
    <xf numFmtId="0" fontId="1" fillId="3" borderId="0" xfId="1" applyFill="1"/>
    <xf numFmtId="2" fontId="5" fillId="3" borderId="3" xfId="0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 applyProtection="1">
      <alignment horizontal="center" wrapText="1"/>
      <protection hidden="1"/>
    </xf>
    <xf numFmtId="0" fontId="10" fillId="0" borderId="0" xfId="1" applyNumberFormat="1" applyFont="1" applyFill="1" applyAlignment="1" applyProtection="1">
      <alignment wrapText="1"/>
      <protection hidden="1"/>
    </xf>
    <xf numFmtId="0" fontId="9" fillId="0" borderId="0" xfId="0" applyFont="1" applyAlignment="1">
      <alignment wrapText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showGridLines="0" tabSelected="1" zoomScaleNormal="100" workbookViewId="0">
      <pane xSplit="3" ySplit="4" topLeftCell="D35" activePane="bottomRight" state="frozen"/>
      <selection pane="topRight" activeCell="D1" sqref="D1"/>
      <selection pane="bottomLeft" activeCell="A6" sqref="A6"/>
      <selection pane="bottomRight" activeCell="N12" sqref="N12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5" width="14.7109375" style="18" customWidth="1"/>
    <col min="6" max="7" width="11.7109375" style="18" customWidth="1"/>
    <col min="8" max="8" width="14.140625" style="42" customWidth="1"/>
    <col min="9" max="9" width="12.42578125" style="42" customWidth="1"/>
    <col min="10" max="10" width="14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59" t="s">
        <v>66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131.25" customHeight="1">
      <c r="A3" s="33" t="s">
        <v>52</v>
      </c>
      <c r="B3" s="34" t="s">
        <v>53</v>
      </c>
      <c r="C3" s="34" t="s">
        <v>54</v>
      </c>
      <c r="D3" s="31" t="s">
        <v>59</v>
      </c>
      <c r="E3" s="58" t="s">
        <v>62</v>
      </c>
      <c r="F3" s="31" t="s">
        <v>64</v>
      </c>
      <c r="G3" s="50" t="s">
        <v>65</v>
      </c>
      <c r="H3" s="32" t="s">
        <v>55</v>
      </c>
      <c r="I3" s="43" t="s">
        <v>60</v>
      </c>
      <c r="J3" s="43" t="s">
        <v>61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1">
        <v>5</v>
      </c>
      <c r="F4" s="51">
        <v>6</v>
      </c>
      <c r="G4" s="51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D6+D15+D19+D27+D32+D34+D41+D44+D47+D52+D55+D57</f>
        <v>5649670.7999999998</v>
      </c>
      <c r="E5" s="52">
        <f>E6+E15+E19+E27+E32+E34+E41+E44+E47+E52+E55+E57</f>
        <v>5850650.5000000019</v>
      </c>
      <c r="F5" s="52">
        <f>F6+F15+F19+F27+F32+F34+F41+F44+F47+F52+F55+F57</f>
        <v>2902984.5</v>
      </c>
      <c r="G5" s="52">
        <f>G6+G15+G19+G27+G32+G34+G41+G44+G47+G52+G55+G57</f>
        <v>2764424</v>
      </c>
      <c r="H5" s="44">
        <f>(G5/F5)*100</f>
        <v>95.226963836699781</v>
      </c>
      <c r="I5" s="44">
        <f>(G5/E5)*100</f>
        <v>47.249857088540828</v>
      </c>
      <c r="J5" s="44">
        <f t="shared" ref="J5:J6" si="0">G5/E5*100</f>
        <v>47.249857088540828</v>
      </c>
    </row>
    <row r="6" spans="1:10" ht="14.25" customHeight="1">
      <c r="A6" s="6" t="s">
        <v>43</v>
      </c>
      <c r="B6" s="9">
        <v>1</v>
      </c>
      <c r="C6" s="9"/>
      <c r="D6" s="13">
        <f>SUM(D7:D14)</f>
        <v>429991.99999999994</v>
      </c>
      <c r="E6" s="13">
        <f>SUM(E7:E14)</f>
        <v>472400.39999999997</v>
      </c>
      <c r="F6" s="13">
        <f t="shared" ref="F6:G6" si="1">SUM(F7:F14)</f>
        <v>227134.2</v>
      </c>
      <c r="G6" s="13">
        <f t="shared" si="1"/>
        <v>218861.90000000002</v>
      </c>
      <c r="H6" s="45">
        <f t="shared" ref="H6:H56" si="2">(G6/F6)*100</f>
        <v>96.357968108721636</v>
      </c>
      <c r="I6" s="45">
        <f t="shared" ref="I6:I58" si="3">(G6/E6)*100</f>
        <v>46.329744852036541</v>
      </c>
      <c r="J6" s="45">
        <f t="shared" si="0"/>
        <v>46.329744852036541</v>
      </c>
    </row>
    <row r="7" spans="1:10" ht="36">
      <c r="A7" s="7" t="s">
        <v>42</v>
      </c>
      <c r="B7" s="10">
        <v>1</v>
      </c>
      <c r="C7" s="10">
        <v>2</v>
      </c>
      <c r="D7" s="12">
        <v>34356.400000000001</v>
      </c>
      <c r="E7" s="12">
        <v>40906.800000000003</v>
      </c>
      <c r="F7" s="53">
        <v>26567.7</v>
      </c>
      <c r="G7" s="53">
        <v>25225.5</v>
      </c>
      <c r="H7" s="46">
        <f t="shared" si="2"/>
        <v>94.948000767849678</v>
      </c>
      <c r="I7" s="46">
        <f t="shared" si="3"/>
        <v>61.665786617383901</v>
      </c>
      <c r="J7" s="46">
        <f>G7/E7*100</f>
        <v>61.665786617383901</v>
      </c>
    </row>
    <row r="8" spans="1:10" ht="48">
      <c r="A8" s="7" t="s">
        <v>41</v>
      </c>
      <c r="B8" s="10">
        <v>1</v>
      </c>
      <c r="C8" s="10">
        <v>3</v>
      </c>
      <c r="D8" s="12">
        <v>18835.3</v>
      </c>
      <c r="E8" s="12">
        <v>18835.3</v>
      </c>
      <c r="F8" s="53">
        <v>10054.6</v>
      </c>
      <c r="G8" s="53">
        <v>8911.4</v>
      </c>
      <c r="H8" s="46">
        <f t="shared" si="2"/>
        <v>88.630079764485899</v>
      </c>
      <c r="I8" s="46">
        <f t="shared" si="3"/>
        <v>47.312227572695946</v>
      </c>
      <c r="J8" s="46">
        <f t="shared" ref="J8:J58" si="4">G8/E8*100</f>
        <v>47.312227572695946</v>
      </c>
    </row>
    <row r="9" spans="1:10" ht="48">
      <c r="A9" s="7" t="s">
        <v>40</v>
      </c>
      <c r="B9" s="10">
        <v>1</v>
      </c>
      <c r="C9" s="10">
        <v>4</v>
      </c>
      <c r="D9" s="12">
        <v>281597.59999999998</v>
      </c>
      <c r="E9" s="12">
        <v>295284.2</v>
      </c>
      <c r="F9" s="53">
        <v>149051.70000000001</v>
      </c>
      <c r="G9" s="53">
        <v>145216.70000000001</v>
      </c>
      <c r="H9" s="46">
        <f t="shared" si="2"/>
        <v>97.427067252503662</v>
      </c>
      <c r="I9" s="46">
        <f t="shared" si="3"/>
        <v>49.178621815864176</v>
      </c>
      <c r="J9" s="46">
        <f t="shared" si="4"/>
        <v>49.178621815864176</v>
      </c>
    </row>
    <row r="10" spans="1:10">
      <c r="A10" s="7" t="s">
        <v>39</v>
      </c>
      <c r="B10" s="10">
        <v>1</v>
      </c>
      <c r="C10" s="10">
        <v>5</v>
      </c>
      <c r="D10" s="12">
        <v>51.6</v>
      </c>
      <c r="E10" s="12">
        <v>51.6</v>
      </c>
      <c r="F10" s="12">
        <v>51.6</v>
      </c>
      <c r="G10" s="12">
        <v>0</v>
      </c>
      <c r="H10" s="46">
        <f t="shared" ref="H10" si="5">(G10/F10)*100</f>
        <v>0</v>
      </c>
      <c r="I10" s="46">
        <f t="shared" ref="I10" si="6">(G10/E10)*100</f>
        <v>0</v>
      </c>
      <c r="J10" s="46">
        <f t="shared" si="4"/>
        <v>0</v>
      </c>
    </row>
    <row r="11" spans="1:10" ht="36">
      <c r="A11" s="26" t="s">
        <v>38</v>
      </c>
      <c r="B11" s="10">
        <v>1</v>
      </c>
      <c r="C11" s="10">
        <v>6</v>
      </c>
      <c r="D11" s="12">
        <v>55535.3</v>
      </c>
      <c r="E11" s="12">
        <v>55797.3</v>
      </c>
      <c r="F11" s="53">
        <v>29793.599999999999</v>
      </c>
      <c r="G11" s="53">
        <v>29521.200000000001</v>
      </c>
      <c r="H11" s="46">
        <f t="shared" si="2"/>
        <v>99.085709682616411</v>
      </c>
      <c r="I11" s="46">
        <f t="shared" si="3"/>
        <v>52.907936405525</v>
      </c>
      <c r="J11" s="46">
        <f t="shared" si="4"/>
        <v>52.907936405525</v>
      </c>
    </row>
    <row r="12" spans="1:10" ht="24">
      <c r="A12" s="26" t="s">
        <v>47</v>
      </c>
      <c r="B12" s="10">
        <v>1</v>
      </c>
      <c r="C12" s="10">
        <v>7</v>
      </c>
      <c r="D12" s="12">
        <v>0</v>
      </c>
      <c r="E12" s="12">
        <v>6760.3</v>
      </c>
      <c r="F12" s="53">
        <v>0</v>
      </c>
      <c r="G12" s="53">
        <v>0</v>
      </c>
      <c r="H12" s="46">
        <v>0</v>
      </c>
      <c r="I12" s="46">
        <f t="shared" ref="I12:I13" si="7">(G12/E12)*100</f>
        <v>0</v>
      </c>
      <c r="J12" s="46">
        <f t="shared" ref="J12:J13" si="8">G12/E12*100</f>
        <v>0</v>
      </c>
    </row>
    <row r="13" spans="1:10">
      <c r="A13" s="7" t="s">
        <v>37</v>
      </c>
      <c r="B13" s="10">
        <v>1</v>
      </c>
      <c r="C13" s="10">
        <v>11</v>
      </c>
      <c r="D13" s="12">
        <v>7770</v>
      </c>
      <c r="E13" s="12">
        <v>22807.1</v>
      </c>
      <c r="F13" s="53">
        <v>0</v>
      </c>
      <c r="G13" s="53">
        <v>0</v>
      </c>
      <c r="H13" s="46">
        <v>0</v>
      </c>
      <c r="I13" s="46">
        <f t="shared" si="7"/>
        <v>0</v>
      </c>
      <c r="J13" s="46">
        <f t="shared" si="8"/>
        <v>0</v>
      </c>
    </row>
    <row r="14" spans="1:10">
      <c r="A14" s="7" t="s">
        <v>36</v>
      </c>
      <c r="B14" s="10">
        <v>1</v>
      </c>
      <c r="C14" s="10">
        <v>13</v>
      </c>
      <c r="D14" s="12">
        <v>31845.8</v>
      </c>
      <c r="E14" s="12">
        <v>31957.8</v>
      </c>
      <c r="F14" s="53">
        <v>11615</v>
      </c>
      <c r="G14" s="53">
        <v>9987.1</v>
      </c>
      <c r="H14" s="46">
        <f t="shared" si="2"/>
        <v>85.984502798105893</v>
      </c>
      <c r="I14" s="46">
        <f t="shared" si="3"/>
        <v>31.250899623878993</v>
      </c>
      <c r="J14" s="46">
        <f t="shared" si="4"/>
        <v>31.250899623878993</v>
      </c>
    </row>
    <row r="15" spans="1:10" ht="36">
      <c r="A15" s="6" t="s">
        <v>35</v>
      </c>
      <c r="B15" s="9">
        <v>3</v>
      </c>
      <c r="C15" s="9"/>
      <c r="D15" s="13">
        <f>SUM(D16:D18)</f>
        <v>55827.4</v>
      </c>
      <c r="E15" s="13">
        <f t="shared" ref="E15:G15" si="9">SUM(E16:E18)</f>
        <v>59943.8</v>
      </c>
      <c r="F15" s="13">
        <f t="shared" si="9"/>
        <v>24799.200000000001</v>
      </c>
      <c r="G15" s="13">
        <f t="shared" si="9"/>
        <v>23698.899999999998</v>
      </c>
      <c r="H15" s="45">
        <f t="shared" si="2"/>
        <v>95.563163327849281</v>
      </c>
      <c r="I15" s="45">
        <f t="shared" si="3"/>
        <v>39.535197968764066</v>
      </c>
      <c r="J15" s="45">
        <f t="shared" si="4"/>
        <v>39.535197968764066</v>
      </c>
    </row>
    <row r="16" spans="1:10">
      <c r="A16" s="7" t="s">
        <v>34</v>
      </c>
      <c r="B16" s="10">
        <v>3</v>
      </c>
      <c r="C16" s="10">
        <v>4</v>
      </c>
      <c r="D16" s="12">
        <v>13849.8</v>
      </c>
      <c r="E16" s="12">
        <v>13776.5</v>
      </c>
      <c r="F16" s="53">
        <v>5814.5</v>
      </c>
      <c r="G16" s="53">
        <v>5307.9</v>
      </c>
      <c r="H16" s="46">
        <f t="shared" si="2"/>
        <v>91.287298993894566</v>
      </c>
      <c r="I16" s="46">
        <f t="shared" si="3"/>
        <v>38.528653867092508</v>
      </c>
      <c r="J16" s="46">
        <f t="shared" si="4"/>
        <v>38.528653867092508</v>
      </c>
    </row>
    <row r="17" spans="1:12" ht="36.75" customHeight="1">
      <c r="A17" s="7" t="s">
        <v>57</v>
      </c>
      <c r="B17" s="10">
        <v>3</v>
      </c>
      <c r="C17" s="10">
        <v>10</v>
      </c>
      <c r="D17" s="12">
        <v>35524.699999999997</v>
      </c>
      <c r="E17" s="12">
        <v>35729.9</v>
      </c>
      <c r="F17" s="53">
        <v>16011.9</v>
      </c>
      <c r="G17" s="53">
        <v>15725.4</v>
      </c>
      <c r="H17" s="46">
        <f t="shared" si="2"/>
        <v>98.21070578757049</v>
      </c>
      <c r="I17" s="46">
        <f t="shared" si="3"/>
        <v>44.011878006935369</v>
      </c>
      <c r="J17" s="46">
        <f t="shared" si="4"/>
        <v>44.011878006935369</v>
      </c>
    </row>
    <row r="18" spans="1:12" ht="36">
      <c r="A18" s="7" t="s">
        <v>33</v>
      </c>
      <c r="B18" s="10">
        <v>3</v>
      </c>
      <c r="C18" s="10">
        <v>14</v>
      </c>
      <c r="D18" s="12">
        <v>6452.9</v>
      </c>
      <c r="E18" s="12">
        <v>10437.4</v>
      </c>
      <c r="F18" s="53">
        <v>2972.8</v>
      </c>
      <c r="G18" s="53">
        <v>2665.6</v>
      </c>
      <c r="H18" s="46">
        <f t="shared" si="2"/>
        <v>89.666307857911718</v>
      </c>
      <c r="I18" s="46">
        <f t="shared" si="3"/>
        <v>25.538927319064136</v>
      </c>
      <c r="J18" s="46">
        <f t="shared" si="4"/>
        <v>25.538927319064136</v>
      </c>
    </row>
    <row r="19" spans="1:12">
      <c r="A19" s="6" t="s">
        <v>32</v>
      </c>
      <c r="B19" s="9">
        <v>4</v>
      </c>
      <c r="C19" s="9"/>
      <c r="D19" s="13">
        <f t="shared" ref="D19:G19" si="10">D20+D21+D22+D23+D25+D26</f>
        <v>811742.5</v>
      </c>
      <c r="E19" s="13">
        <f>E20+E21+E22+E23+E25+E26</f>
        <v>567322.19999999995</v>
      </c>
      <c r="F19" s="13">
        <f>F20+F21+F22+F23+F25+F26</f>
        <v>263185</v>
      </c>
      <c r="G19" s="13">
        <f t="shared" si="10"/>
        <v>256295.5</v>
      </c>
      <c r="H19" s="45">
        <f t="shared" si="2"/>
        <v>97.382259627258392</v>
      </c>
      <c r="I19" s="45">
        <f t="shared" si="3"/>
        <v>45.176356574800003</v>
      </c>
      <c r="J19" s="45">
        <f t="shared" si="4"/>
        <v>45.176356574800003</v>
      </c>
    </row>
    <row r="20" spans="1:12">
      <c r="A20" s="7" t="s">
        <v>31</v>
      </c>
      <c r="B20" s="10">
        <v>4</v>
      </c>
      <c r="C20" s="10">
        <v>1</v>
      </c>
      <c r="D20" s="12">
        <v>24689.4</v>
      </c>
      <c r="E20" s="12">
        <v>25653.200000000001</v>
      </c>
      <c r="F20" s="53">
        <v>11310.5</v>
      </c>
      <c r="G20" s="53">
        <v>10154.299999999999</v>
      </c>
      <c r="H20" s="46">
        <f t="shared" si="2"/>
        <v>89.7776402457893</v>
      </c>
      <c r="I20" s="46">
        <f t="shared" si="3"/>
        <v>39.582976002993775</v>
      </c>
      <c r="J20" s="46">
        <f t="shared" si="4"/>
        <v>39.582976002993775</v>
      </c>
    </row>
    <row r="21" spans="1:12">
      <c r="A21" s="7" t="s">
        <v>30</v>
      </c>
      <c r="B21" s="10">
        <v>4</v>
      </c>
      <c r="C21" s="10">
        <v>5</v>
      </c>
      <c r="D21" s="12">
        <v>72086.3</v>
      </c>
      <c r="E21" s="12">
        <v>70798.399999999994</v>
      </c>
      <c r="F21" s="53">
        <v>34674.800000000003</v>
      </c>
      <c r="G21" s="53">
        <v>33274.699999999997</v>
      </c>
      <c r="H21" s="46">
        <f t="shared" si="2"/>
        <v>95.962197330626267</v>
      </c>
      <c r="I21" s="46">
        <f t="shared" si="3"/>
        <v>46.999225971208389</v>
      </c>
      <c r="J21" s="46">
        <f t="shared" si="4"/>
        <v>46.999225971208389</v>
      </c>
    </row>
    <row r="22" spans="1:12">
      <c r="A22" s="7" t="s">
        <v>29</v>
      </c>
      <c r="B22" s="10">
        <v>4</v>
      </c>
      <c r="C22" s="10">
        <v>8</v>
      </c>
      <c r="D22" s="12">
        <v>49358</v>
      </c>
      <c r="E22" s="12">
        <v>53825.9</v>
      </c>
      <c r="F22" s="53">
        <v>24884.1</v>
      </c>
      <c r="G22" s="53">
        <v>21707.200000000001</v>
      </c>
      <c r="H22" s="46">
        <f t="shared" si="2"/>
        <v>87.233213176285261</v>
      </c>
      <c r="I22" s="46">
        <f t="shared" si="3"/>
        <v>40.328540721102669</v>
      </c>
      <c r="J22" s="46">
        <f t="shared" si="4"/>
        <v>40.328540721102669</v>
      </c>
    </row>
    <row r="23" spans="1:12">
      <c r="A23" s="7" t="s">
        <v>51</v>
      </c>
      <c r="B23" s="10">
        <v>4</v>
      </c>
      <c r="C23" s="10">
        <v>9</v>
      </c>
      <c r="D23" s="12">
        <v>541256.6</v>
      </c>
      <c r="E23" s="12">
        <v>287359.09999999998</v>
      </c>
      <c r="F23" s="53">
        <v>134904.5</v>
      </c>
      <c r="G23" s="53">
        <v>134707.6</v>
      </c>
      <c r="H23" s="46">
        <f t="shared" si="2"/>
        <v>99.854044898428157</v>
      </c>
      <c r="I23" s="46">
        <f t="shared" si="3"/>
        <v>46.877791585510955</v>
      </c>
      <c r="J23" s="46">
        <f t="shared" si="4"/>
        <v>46.877791585510955</v>
      </c>
    </row>
    <row r="24" spans="1:12">
      <c r="A24" s="7" t="s">
        <v>50</v>
      </c>
      <c r="B24" s="10">
        <v>4</v>
      </c>
      <c r="C24" s="10">
        <v>9</v>
      </c>
      <c r="D24" s="55">
        <v>383276.4</v>
      </c>
      <c r="E24" s="55">
        <v>84666.4</v>
      </c>
      <c r="F24" s="56">
        <v>12252.2</v>
      </c>
      <c r="G24" s="56">
        <v>12164.7</v>
      </c>
      <c r="H24" s="46">
        <f t="shared" si="2"/>
        <v>99.285842542563785</v>
      </c>
      <c r="I24" s="46">
        <f t="shared" si="3"/>
        <v>14.367801158428847</v>
      </c>
      <c r="J24" s="46">
        <f t="shared" si="4"/>
        <v>14.367801158428847</v>
      </c>
      <c r="K24" s="57"/>
      <c r="L24" s="57"/>
    </row>
    <row r="25" spans="1:12">
      <c r="A25" s="7" t="s">
        <v>28</v>
      </c>
      <c r="B25" s="10">
        <v>4</v>
      </c>
      <c r="C25" s="10">
        <v>10</v>
      </c>
      <c r="D25" s="12">
        <v>3987</v>
      </c>
      <c r="E25" s="12">
        <v>6954.7</v>
      </c>
      <c r="F25" s="53">
        <v>1436.1</v>
      </c>
      <c r="G25" s="53">
        <v>1296.5</v>
      </c>
      <c r="H25" s="46">
        <f t="shared" si="2"/>
        <v>90.279228465984275</v>
      </c>
      <c r="I25" s="46">
        <f t="shared" si="3"/>
        <v>18.642069391922007</v>
      </c>
      <c r="J25" s="46">
        <f t="shared" si="4"/>
        <v>18.642069391922007</v>
      </c>
    </row>
    <row r="26" spans="1:12" ht="24">
      <c r="A26" s="7" t="s">
        <v>27</v>
      </c>
      <c r="B26" s="10">
        <v>4</v>
      </c>
      <c r="C26" s="10">
        <v>12</v>
      </c>
      <c r="D26" s="12">
        <v>120365.2</v>
      </c>
      <c r="E26" s="12">
        <v>122730.9</v>
      </c>
      <c r="F26" s="53">
        <v>55975</v>
      </c>
      <c r="G26" s="53">
        <v>55155.199999999997</v>
      </c>
      <c r="H26" s="46">
        <f t="shared" si="2"/>
        <v>98.535417597141574</v>
      </c>
      <c r="I26" s="46">
        <f t="shared" si="3"/>
        <v>44.93994584900787</v>
      </c>
      <c r="J26" s="46">
        <f t="shared" si="4"/>
        <v>44.93994584900787</v>
      </c>
    </row>
    <row r="27" spans="1:12" ht="24">
      <c r="A27" s="6" t="s">
        <v>26</v>
      </c>
      <c r="B27" s="9">
        <v>5</v>
      </c>
      <c r="C27" s="9"/>
      <c r="D27" s="13">
        <f>SUM(D28:D31)</f>
        <v>1017853.4000000001</v>
      </c>
      <c r="E27" s="13">
        <f t="shared" ref="E27:G27" si="11">SUM(E28:E31)</f>
        <v>1260693.7999999998</v>
      </c>
      <c r="F27" s="13">
        <f t="shared" si="11"/>
        <v>631744.1</v>
      </c>
      <c r="G27" s="13">
        <f t="shared" si="11"/>
        <v>618817.79999999993</v>
      </c>
      <c r="H27" s="45">
        <f t="shared" si="2"/>
        <v>97.953870879047372</v>
      </c>
      <c r="I27" s="45">
        <f t="shared" si="3"/>
        <v>49.085495621537923</v>
      </c>
      <c r="J27" s="45">
        <f t="shared" si="4"/>
        <v>49.085495621537923</v>
      </c>
    </row>
    <row r="28" spans="1:12">
      <c r="A28" s="7" t="s">
        <v>25</v>
      </c>
      <c r="B28" s="10">
        <v>5</v>
      </c>
      <c r="C28" s="10">
        <v>1</v>
      </c>
      <c r="D28" s="12">
        <v>483282.2</v>
      </c>
      <c r="E28" s="12">
        <v>543675.19999999995</v>
      </c>
      <c r="F28" s="53">
        <v>455515.2</v>
      </c>
      <c r="G28" s="53">
        <v>446018.8</v>
      </c>
      <c r="H28" s="46">
        <f t="shared" si="2"/>
        <v>97.915239710990974</v>
      </c>
      <c r="I28" s="46">
        <f t="shared" si="3"/>
        <v>82.037731351365679</v>
      </c>
      <c r="J28" s="46">
        <f t="shared" si="4"/>
        <v>82.037731351365679</v>
      </c>
    </row>
    <row r="29" spans="1:12">
      <c r="A29" s="7" t="s">
        <v>24</v>
      </c>
      <c r="B29" s="10">
        <v>5</v>
      </c>
      <c r="C29" s="10">
        <v>2</v>
      </c>
      <c r="D29" s="12">
        <v>201645.6</v>
      </c>
      <c r="E29" s="12">
        <v>259923.4</v>
      </c>
      <c r="F29" s="53">
        <v>6825.2</v>
      </c>
      <c r="G29" s="53">
        <v>6545.2</v>
      </c>
      <c r="H29" s="46">
        <f t="shared" si="2"/>
        <v>95.897556115571703</v>
      </c>
      <c r="I29" s="46">
        <f t="shared" si="3"/>
        <v>2.5181264941902115</v>
      </c>
      <c r="J29" s="46">
        <f t="shared" si="4"/>
        <v>2.5181264941902115</v>
      </c>
    </row>
    <row r="30" spans="1:12">
      <c r="A30" s="7" t="s">
        <v>23</v>
      </c>
      <c r="B30" s="10">
        <v>5</v>
      </c>
      <c r="C30" s="10">
        <v>3</v>
      </c>
      <c r="D30" s="12">
        <v>168071.3</v>
      </c>
      <c r="E30" s="12">
        <v>272463.3</v>
      </c>
      <c r="F30" s="53">
        <v>89378.5</v>
      </c>
      <c r="G30" s="53">
        <v>88762.6</v>
      </c>
      <c r="H30" s="46">
        <f t="shared" si="2"/>
        <v>99.310908104298022</v>
      </c>
      <c r="I30" s="46">
        <f t="shared" si="3"/>
        <v>32.577818737422618</v>
      </c>
      <c r="J30" s="46">
        <f t="shared" si="4"/>
        <v>32.577818737422618</v>
      </c>
    </row>
    <row r="31" spans="1:12" ht="24">
      <c r="A31" s="7" t="s">
        <v>22</v>
      </c>
      <c r="B31" s="10">
        <v>5</v>
      </c>
      <c r="C31" s="10">
        <v>5</v>
      </c>
      <c r="D31" s="12">
        <v>164854.29999999999</v>
      </c>
      <c r="E31" s="12">
        <v>184631.9</v>
      </c>
      <c r="F31" s="53">
        <v>80025.2</v>
      </c>
      <c r="G31" s="53">
        <v>77491.199999999997</v>
      </c>
      <c r="H31" s="46">
        <f t="shared" si="2"/>
        <v>96.833497448303788</v>
      </c>
      <c r="I31" s="46">
        <f t="shared" si="3"/>
        <v>41.970645376015739</v>
      </c>
      <c r="J31" s="46">
        <f t="shared" si="4"/>
        <v>41.970645376015739</v>
      </c>
    </row>
    <row r="32" spans="1:12">
      <c r="A32" s="6" t="s">
        <v>21</v>
      </c>
      <c r="B32" s="9">
        <v>6</v>
      </c>
      <c r="C32" s="9"/>
      <c r="D32" s="13">
        <f>D33</f>
        <v>2237.4</v>
      </c>
      <c r="E32" s="13">
        <f t="shared" ref="E32:G32" si="12">E33</f>
        <v>10668.8</v>
      </c>
      <c r="F32" s="13">
        <f t="shared" si="12"/>
        <v>138.1</v>
      </c>
      <c r="G32" s="13">
        <f t="shared" si="12"/>
        <v>138.1</v>
      </c>
      <c r="H32" s="45">
        <v>0</v>
      </c>
      <c r="I32" s="45">
        <f t="shared" si="3"/>
        <v>1.2944286142771446</v>
      </c>
      <c r="J32" s="45">
        <f t="shared" si="4"/>
        <v>1.2944286142771446</v>
      </c>
    </row>
    <row r="33" spans="1:10" ht="24">
      <c r="A33" s="7" t="s">
        <v>20</v>
      </c>
      <c r="B33" s="10">
        <v>6</v>
      </c>
      <c r="C33" s="10">
        <v>5</v>
      </c>
      <c r="D33" s="12">
        <v>2237.4</v>
      </c>
      <c r="E33" s="12">
        <v>10668.8</v>
      </c>
      <c r="F33" s="53">
        <v>138.1</v>
      </c>
      <c r="G33" s="53">
        <v>138.1</v>
      </c>
      <c r="H33" s="46">
        <v>0</v>
      </c>
      <c r="I33" s="46">
        <f t="shared" si="3"/>
        <v>1.2944286142771446</v>
      </c>
      <c r="J33" s="46">
        <f t="shared" si="4"/>
        <v>1.2944286142771446</v>
      </c>
    </row>
    <row r="34" spans="1:10">
      <c r="A34" s="6" t="s">
        <v>19</v>
      </c>
      <c r="B34" s="9">
        <v>7</v>
      </c>
      <c r="C34" s="9"/>
      <c r="D34" s="13">
        <f>SUM(D35:D40)</f>
        <v>2599510.4999999995</v>
      </c>
      <c r="E34" s="13">
        <f t="shared" ref="E34:G34" si="13">SUM(E35:E40)</f>
        <v>2638651.9000000004</v>
      </c>
      <c r="F34" s="13">
        <f t="shared" si="13"/>
        <v>1358824.1</v>
      </c>
      <c r="G34" s="13">
        <f t="shared" si="13"/>
        <v>1267272.8999999999</v>
      </c>
      <c r="H34" s="45">
        <f t="shared" si="2"/>
        <v>93.262468630045632</v>
      </c>
      <c r="I34" s="45">
        <f t="shared" si="3"/>
        <v>48.027286206263121</v>
      </c>
      <c r="J34" s="45">
        <f t="shared" si="4"/>
        <v>48.027286206263121</v>
      </c>
    </row>
    <row r="35" spans="1:10">
      <c r="A35" s="7" t="s">
        <v>18</v>
      </c>
      <c r="B35" s="10">
        <v>7</v>
      </c>
      <c r="C35" s="10">
        <v>1</v>
      </c>
      <c r="D35" s="12">
        <v>840090.2</v>
      </c>
      <c r="E35" s="12">
        <v>844504.9</v>
      </c>
      <c r="F35" s="53">
        <v>449618.8</v>
      </c>
      <c r="G35" s="53">
        <v>411925.2</v>
      </c>
      <c r="H35" s="46">
        <f t="shared" si="2"/>
        <v>91.616542724636957</v>
      </c>
      <c r="I35" s="46">
        <f t="shared" si="3"/>
        <v>48.777123732496989</v>
      </c>
      <c r="J35" s="46">
        <f t="shared" si="4"/>
        <v>48.777123732496989</v>
      </c>
    </row>
    <row r="36" spans="1:10">
      <c r="A36" s="7" t="s">
        <v>17</v>
      </c>
      <c r="B36" s="10">
        <v>7</v>
      </c>
      <c r="C36" s="10">
        <v>2</v>
      </c>
      <c r="D36" s="12">
        <v>1448917.9</v>
      </c>
      <c r="E36" s="12">
        <v>1481114.2</v>
      </c>
      <c r="F36" s="53">
        <v>748501.9</v>
      </c>
      <c r="G36" s="53">
        <v>710385.6</v>
      </c>
      <c r="H36" s="46">
        <f t="shared" si="2"/>
        <v>94.907654877028364</v>
      </c>
      <c r="I36" s="46">
        <f t="shared" si="3"/>
        <v>47.9629187269962</v>
      </c>
      <c r="J36" s="46">
        <f t="shared" si="4"/>
        <v>47.9629187269962</v>
      </c>
    </row>
    <row r="37" spans="1:10">
      <c r="A37" s="7" t="s">
        <v>16</v>
      </c>
      <c r="B37" s="10">
        <v>7</v>
      </c>
      <c r="C37" s="10">
        <v>3</v>
      </c>
      <c r="D37" s="12">
        <v>202072.6</v>
      </c>
      <c r="E37" s="12">
        <v>204831.4</v>
      </c>
      <c r="F37" s="53">
        <v>106635.3</v>
      </c>
      <c r="G37" s="53">
        <v>98644.9</v>
      </c>
      <c r="H37" s="46">
        <f t="shared" si="2"/>
        <v>92.506796529854554</v>
      </c>
      <c r="I37" s="46">
        <f t="shared" si="3"/>
        <v>48.159071314261389</v>
      </c>
      <c r="J37" s="46">
        <f t="shared" si="4"/>
        <v>48.159071314261389</v>
      </c>
    </row>
    <row r="38" spans="1:10" ht="22.5">
      <c r="A38" s="48" t="s">
        <v>58</v>
      </c>
      <c r="B38" s="10">
        <v>7</v>
      </c>
      <c r="C38" s="10">
        <v>5</v>
      </c>
      <c r="D38" s="12">
        <v>756.9</v>
      </c>
      <c r="E38" s="12">
        <v>766.6</v>
      </c>
      <c r="F38" s="53">
        <v>353.7</v>
      </c>
      <c r="G38" s="53">
        <v>321.39999999999998</v>
      </c>
      <c r="H38" s="46">
        <f t="shared" si="2"/>
        <v>90.867967203845069</v>
      </c>
      <c r="I38" s="46">
        <f t="shared" si="3"/>
        <v>41.925384816070959</v>
      </c>
      <c r="J38" s="46">
        <f t="shared" si="4"/>
        <v>41.925384816070959</v>
      </c>
    </row>
    <row r="39" spans="1:10">
      <c r="A39" s="7" t="s">
        <v>15</v>
      </c>
      <c r="B39" s="10">
        <v>7</v>
      </c>
      <c r="C39" s="10">
        <v>7</v>
      </c>
      <c r="D39" s="12">
        <v>25555.3</v>
      </c>
      <c r="E39" s="12">
        <v>29186.7</v>
      </c>
      <c r="F39" s="53">
        <v>12938.3</v>
      </c>
      <c r="G39" s="53">
        <v>12790.6</v>
      </c>
      <c r="H39" s="46">
        <f t="shared" si="2"/>
        <v>98.858428077877321</v>
      </c>
      <c r="I39" s="46">
        <f t="shared" si="3"/>
        <v>43.823385309062004</v>
      </c>
      <c r="J39" s="46">
        <f t="shared" si="4"/>
        <v>43.823385309062004</v>
      </c>
    </row>
    <row r="40" spans="1:10">
      <c r="A40" s="7" t="s">
        <v>14</v>
      </c>
      <c r="B40" s="10">
        <v>7</v>
      </c>
      <c r="C40" s="10">
        <v>9</v>
      </c>
      <c r="D40" s="12">
        <v>82117.600000000006</v>
      </c>
      <c r="E40" s="12">
        <v>78248.100000000006</v>
      </c>
      <c r="F40" s="53">
        <v>40776.1</v>
      </c>
      <c r="G40" s="53">
        <v>33205.199999999997</v>
      </c>
      <c r="H40" s="46">
        <f t="shared" si="2"/>
        <v>81.432996289493104</v>
      </c>
      <c r="I40" s="46">
        <f t="shared" si="3"/>
        <v>42.435790773194491</v>
      </c>
      <c r="J40" s="46">
        <f t="shared" si="4"/>
        <v>42.435790773194491</v>
      </c>
    </row>
    <row r="41" spans="1:10">
      <c r="A41" s="6" t="s">
        <v>13</v>
      </c>
      <c r="B41" s="9">
        <v>8</v>
      </c>
      <c r="C41" s="9"/>
      <c r="D41" s="13">
        <f>SUM(D42:D43)</f>
        <v>268431.40000000002</v>
      </c>
      <c r="E41" s="13">
        <f t="shared" ref="E41:G41" si="14">SUM(E42:E43)</f>
        <v>286325.90000000002</v>
      </c>
      <c r="F41" s="13">
        <f t="shared" si="14"/>
        <v>133987.1</v>
      </c>
      <c r="G41" s="13">
        <f t="shared" si="14"/>
        <v>132234.1</v>
      </c>
      <c r="H41" s="45">
        <f t="shared" si="2"/>
        <v>98.691665093132102</v>
      </c>
      <c r="I41" s="45">
        <f t="shared" si="3"/>
        <v>46.183073204345114</v>
      </c>
      <c r="J41" s="45">
        <f t="shared" si="4"/>
        <v>46.183073204345114</v>
      </c>
    </row>
    <row r="42" spans="1:10">
      <c r="A42" s="7" t="s">
        <v>12</v>
      </c>
      <c r="B42" s="10">
        <v>8</v>
      </c>
      <c r="C42" s="10">
        <v>1</v>
      </c>
      <c r="D42" s="12">
        <v>267938.7</v>
      </c>
      <c r="E42" s="12">
        <v>285833.2</v>
      </c>
      <c r="F42" s="53">
        <v>133596.70000000001</v>
      </c>
      <c r="G42" s="53">
        <v>131895.20000000001</v>
      </c>
      <c r="H42" s="46">
        <f t="shared" si="2"/>
        <v>98.726390696776193</v>
      </c>
      <c r="I42" s="46">
        <f t="shared" si="3"/>
        <v>46.144114819412167</v>
      </c>
      <c r="J42" s="46">
        <f t="shared" si="4"/>
        <v>46.144114819412167</v>
      </c>
    </row>
    <row r="43" spans="1:10" ht="24">
      <c r="A43" s="7" t="s">
        <v>11</v>
      </c>
      <c r="B43" s="10">
        <v>8</v>
      </c>
      <c r="C43" s="10">
        <v>4</v>
      </c>
      <c r="D43" s="12">
        <v>492.7</v>
      </c>
      <c r="E43" s="12">
        <v>492.7</v>
      </c>
      <c r="F43" s="53">
        <v>390.4</v>
      </c>
      <c r="G43" s="53">
        <v>338.9</v>
      </c>
      <c r="H43" s="46">
        <f t="shared" si="2"/>
        <v>86.808401639344254</v>
      </c>
      <c r="I43" s="46">
        <f t="shared" si="3"/>
        <v>68.784250050740809</v>
      </c>
      <c r="J43" s="46">
        <f t="shared" si="4"/>
        <v>68.784250050740809</v>
      </c>
    </row>
    <row r="44" spans="1:10">
      <c r="A44" s="6" t="s">
        <v>10</v>
      </c>
      <c r="B44" s="9">
        <v>9</v>
      </c>
      <c r="C44" s="9"/>
      <c r="D44" s="13">
        <f>SUM(D45:D46)</f>
        <v>828.5</v>
      </c>
      <c r="E44" s="13">
        <f t="shared" ref="E44:G44" si="15">SUM(E45:E46)</f>
        <v>1804.9</v>
      </c>
      <c r="F44" s="13">
        <f t="shared" si="15"/>
        <v>456.4</v>
      </c>
      <c r="G44" s="13">
        <f t="shared" si="15"/>
        <v>275</v>
      </c>
      <c r="H44" s="45">
        <f t="shared" si="2"/>
        <v>60.254163014899206</v>
      </c>
      <c r="I44" s="45">
        <f t="shared" si="3"/>
        <v>15.236301180120781</v>
      </c>
      <c r="J44" s="45">
        <f t="shared" si="4"/>
        <v>15.236301180120781</v>
      </c>
    </row>
    <row r="45" spans="1:10">
      <c r="A45" s="49" t="s">
        <v>49</v>
      </c>
      <c r="B45" s="10">
        <v>9</v>
      </c>
      <c r="C45" s="10">
        <v>7</v>
      </c>
      <c r="D45" s="12">
        <v>0</v>
      </c>
      <c r="E45" s="12">
        <v>375</v>
      </c>
      <c r="F45" s="12">
        <v>375</v>
      </c>
      <c r="G45" s="12">
        <v>275</v>
      </c>
      <c r="H45" s="46">
        <f t="shared" si="2"/>
        <v>73.333333333333329</v>
      </c>
      <c r="I45" s="46">
        <f t="shared" ref="I45" si="16">(G45/E45)*100</f>
        <v>73.333333333333329</v>
      </c>
      <c r="J45" s="46">
        <f t="shared" ref="J45" si="17">G45/E45*100</f>
        <v>73.333333333333329</v>
      </c>
    </row>
    <row r="46" spans="1:10">
      <c r="A46" s="7" t="s">
        <v>9</v>
      </c>
      <c r="B46" s="10">
        <v>9</v>
      </c>
      <c r="C46" s="10">
        <v>9</v>
      </c>
      <c r="D46" s="12">
        <v>828.5</v>
      </c>
      <c r="E46" s="12">
        <v>1429.9</v>
      </c>
      <c r="F46" s="53">
        <v>81.400000000000006</v>
      </c>
      <c r="G46" s="53">
        <v>0</v>
      </c>
      <c r="H46" s="46">
        <v>0</v>
      </c>
      <c r="I46" s="46">
        <f t="shared" si="3"/>
        <v>0</v>
      </c>
      <c r="J46" s="46">
        <f t="shared" si="4"/>
        <v>0</v>
      </c>
    </row>
    <row r="47" spans="1:10">
      <c r="A47" s="6" t="s">
        <v>8</v>
      </c>
      <c r="B47" s="9">
        <v>10</v>
      </c>
      <c r="C47" s="9"/>
      <c r="D47" s="13">
        <f>SUM(D48:D51)</f>
        <v>141440.4</v>
      </c>
      <c r="E47" s="13">
        <f t="shared" ref="E47:G47" si="18">SUM(E48:E51)</f>
        <v>221998.09999999998</v>
      </c>
      <c r="F47" s="13">
        <f t="shared" si="18"/>
        <v>102340.09999999999</v>
      </c>
      <c r="G47" s="13">
        <f t="shared" si="18"/>
        <v>91263.4</v>
      </c>
      <c r="H47" s="45">
        <f t="shared" si="2"/>
        <v>89.176578877683326</v>
      </c>
      <c r="I47" s="45">
        <f t="shared" si="3"/>
        <v>41.109991481909077</v>
      </c>
      <c r="J47" s="45">
        <f t="shared" si="4"/>
        <v>41.109991481909077</v>
      </c>
    </row>
    <row r="48" spans="1:10">
      <c r="A48" s="7" t="s">
        <v>7</v>
      </c>
      <c r="B48" s="10">
        <v>10</v>
      </c>
      <c r="C48" s="10">
        <v>1</v>
      </c>
      <c r="D48" s="12">
        <v>15638.3</v>
      </c>
      <c r="E48" s="12">
        <v>15638.3</v>
      </c>
      <c r="F48" s="53">
        <v>8089.8</v>
      </c>
      <c r="G48" s="53">
        <v>7947.7</v>
      </c>
      <c r="H48" s="46">
        <f t="shared" si="2"/>
        <v>98.2434670820045</v>
      </c>
      <c r="I48" s="46">
        <f t="shared" si="3"/>
        <v>50.822020296323764</v>
      </c>
      <c r="J48" s="46">
        <f t="shared" si="4"/>
        <v>50.822020296323764</v>
      </c>
    </row>
    <row r="49" spans="1:10">
      <c r="A49" s="7" t="s">
        <v>6</v>
      </c>
      <c r="B49" s="10">
        <v>10</v>
      </c>
      <c r="C49" s="10">
        <v>3</v>
      </c>
      <c r="D49" s="12">
        <v>66759.899999999994</v>
      </c>
      <c r="E49" s="12">
        <v>146862.9</v>
      </c>
      <c r="F49" s="53">
        <v>44496.1</v>
      </c>
      <c r="G49" s="53">
        <v>37280.199999999997</v>
      </c>
      <c r="H49" s="46">
        <f t="shared" si="2"/>
        <v>83.783073123262483</v>
      </c>
      <c r="I49" s="46">
        <f t="shared" si="3"/>
        <v>25.384355068570752</v>
      </c>
      <c r="J49" s="46">
        <f t="shared" si="4"/>
        <v>25.384355068570752</v>
      </c>
    </row>
    <row r="50" spans="1:10">
      <c r="A50" s="7" t="s">
        <v>5</v>
      </c>
      <c r="B50" s="10">
        <v>10</v>
      </c>
      <c r="C50" s="10">
        <v>4</v>
      </c>
      <c r="D50" s="12">
        <v>59042.2</v>
      </c>
      <c r="E50" s="12">
        <v>59042.2</v>
      </c>
      <c r="F50" s="53">
        <v>49299.5</v>
      </c>
      <c r="G50" s="53">
        <v>45580.800000000003</v>
      </c>
      <c r="H50" s="46">
        <f t="shared" si="2"/>
        <v>92.45692146979178</v>
      </c>
      <c r="I50" s="46">
        <f t="shared" si="3"/>
        <v>77.20037532476772</v>
      </c>
      <c r="J50" s="46">
        <f t="shared" si="4"/>
        <v>77.20037532476772</v>
      </c>
    </row>
    <row r="51" spans="1:10" ht="15" customHeight="1">
      <c r="A51" s="49" t="s">
        <v>4</v>
      </c>
      <c r="B51" s="10">
        <v>10</v>
      </c>
      <c r="C51" s="10">
        <v>6</v>
      </c>
      <c r="D51" s="12">
        <v>0</v>
      </c>
      <c r="E51" s="12">
        <v>454.7</v>
      </c>
      <c r="F51" s="53">
        <v>454.7</v>
      </c>
      <c r="G51" s="53">
        <v>454.7</v>
      </c>
      <c r="H51" s="46">
        <v>0</v>
      </c>
      <c r="I51" s="46">
        <f t="shared" ref="I51" si="19">(G51/E51)*100</f>
        <v>100</v>
      </c>
      <c r="J51" s="46">
        <f t="shared" ref="J51" si="20">G51/E51*100</f>
        <v>100</v>
      </c>
    </row>
    <row r="52" spans="1:10">
      <c r="A52" s="6" t="s">
        <v>3</v>
      </c>
      <c r="B52" s="9">
        <v>11</v>
      </c>
      <c r="C52" s="9"/>
      <c r="D52" s="13">
        <f>D53+D54</f>
        <v>298209.80000000005</v>
      </c>
      <c r="E52" s="13">
        <f t="shared" ref="E52:G52" si="21">E53+E54</f>
        <v>304799.40000000002</v>
      </c>
      <c r="F52" s="13">
        <f t="shared" si="21"/>
        <v>148623.4</v>
      </c>
      <c r="G52" s="13">
        <f t="shared" si="21"/>
        <v>143813.59999999998</v>
      </c>
      <c r="H52" s="45">
        <f t="shared" si="2"/>
        <v>96.763766674695901</v>
      </c>
      <c r="I52" s="45">
        <f t="shared" si="3"/>
        <v>47.183032512531184</v>
      </c>
      <c r="J52" s="45">
        <f t="shared" si="4"/>
        <v>47.183032512531184</v>
      </c>
    </row>
    <row r="53" spans="1:10">
      <c r="A53" s="7" t="s">
        <v>2</v>
      </c>
      <c r="B53" s="10">
        <v>11</v>
      </c>
      <c r="C53" s="10">
        <v>2</v>
      </c>
      <c r="D53" s="12">
        <v>6123.4</v>
      </c>
      <c r="E53" s="12">
        <v>11863</v>
      </c>
      <c r="F53" s="53">
        <v>7573.4</v>
      </c>
      <c r="G53" s="53">
        <v>2764.3</v>
      </c>
      <c r="H53" s="46">
        <f t="shared" si="2"/>
        <v>36.500118836982068</v>
      </c>
      <c r="I53" s="46">
        <f t="shared" si="3"/>
        <v>23.301862935176601</v>
      </c>
      <c r="J53" s="46">
        <f t="shared" si="4"/>
        <v>23.301862935176601</v>
      </c>
    </row>
    <row r="54" spans="1:10">
      <c r="A54" s="7" t="s">
        <v>56</v>
      </c>
      <c r="B54" s="10">
        <v>11</v>
      </c>
      <c r="C54" s="10">
        <v>3</v>
      </c>
      <c r="D54" s="12">
        <v>292086.40000000002</v>
      </c>
      <c r="E54" s="12">
        <v>292936.40000000002</v>
      </c>
      <c r="F54" s="53">
        <v>141050</v>
      </c>
      <c r="G54" s="53">
        <v>141049.29999999999</v>
      </c>
      <c r="H54" s="46">
        <f t="shared" si="2"/>
        <v>99.999503722084356</v>
      </c>
      <c r="I54" s="46">
        <f t="shared" si="3"/>
        <v>48.150144536493237</v>
      </c>
      <c r="J54" s="46">
        <f t="shared" si="4"/>
        <v>48.150144536493237</v>
      </c>
    </row>
    <row r="55" spans="1:10">
      <c r="A55" s="6" t="s">
        <v>1</v>
      </c>
      <c r="B55" s="9">
        <v>12</v>
      </c>
      <c r="C55" s="9"/>
      <c r="D55" s="13">
        <f>D56</f>
        <v>21022.1</v>
      </c>
      <c r="E55" s="13">
        <f t="shared" ref="E55:F55" si="22">E56</f>
        <v>23465.9</v>
      </c>
      <c r="F55" s="13">
        <f t="shared" si="22"/>
        <v>11752.8</v>
      </c>
      <c r="G55" s="13">
        <f t="shared" ref="G55" si="23">G56</f>
        <v>11752.8</v>
      </c>
      <c r="H55" s="45">
        <f t="shared" si="2"/>
        <v>100</v>
      </c>
      <c r="I55" s="45">
        <f t="shared" si="3"/>
        <v>50.084590831802736</v>
      </c>
      <c r="J55" s="45">
        <f t="shared" si="4"/>
        <v>50.084590831802736</v>
      </c>
    </row>
    <row r="56" spans="1:10">
      <c r="A56" s="7" t="s">
        <v>0</v>
      </c>
      <c r="B56" s="10">
        <v>12</v>
      </c>
      <c r="C56" s="10">
        <v>2</v>
      </c>
      <c r="D56" s="12">
        <v>21022.1</v>
      </c>
      <c r="E56" s="12">
        <v>23465.9</v>
      </c>
      <c r="F56" s="53">
        <v>11752.8</v>
      </c>
      <c r="G56" s="53">
        <v>11752.8</v>
      </c>
      <c r="H56" s="46">
        <f t="shared" si="2"/>
        <v>100</v>
      </c>
      <c r="I56" s="46">
        <f t="shared" si="3"/>
        <v>50.084590831802736</v>
      </c>
      <c r="J56" s="46">
        <f t="shared" si="4"/>
        <v>50.084590831802736</v>
      </c>
    </row>
    <row r="57" spans="1:10" ht="24.75" customHeight="1">
      <c r="A57" s="6" t="s">
        <v>45</v>
      </c>
      <c r="B57" s="14">
        <v>13</v>
      </c>
      <c r="C57" s="14"/>
      <c r="D57" s="13">
        <f>D58</f>
        <v>2575.4</v>
      </c>
      <c r="E57" s="13">
        <f t="shared" ref="E57:F57" si="24">E58</f>
        <v>2575.4</v>
      </c>
      <c r="F57" s="13">
        <f t="shared" si="24"/>
        <v>0</v>
      </c>
      <c r="G57" s="13">
        <f t="shared" ref="G57" si="25">G58</f>
        <v>0</v>
      </c>
      <c r="H57" s="45">
        <v>0</v>
      </c>
      <c r="I57" s="45">
        <f t="shared" si="3"/>
        <v>0</v>
      </c>
      <c r="J57" s="45">
        <f t="shared" si="4"/>
        <v>0</v>
      </c>
    </row>
    <row r="58" spans="1:10" s="25" customFormat="1" ht="24">
      <c r="A58" s="7" t="s">
        <v>46</v>
      </c>
      <c r="B58" s="24">
        <v>13</v>
      </c>
      <c r="C58" s="24">
        <v>1</v>
      </c>
      <c r="D58" s="12">
        <v>2575.4</v>
      </c>
      <c r="E58" s="12">
        <v>2575.4</v>
      </c>
      <c r="F58" s="12">
        <v>0</v>
      </c>
      <c r="G58" s="12">
        <v>0</v>
      </c>
      <c r="H58" s="47">
        <v>0</v>
      </c>
      <c r="I58" s="47">
        <f t="shared" si="3"/>
        <v>0</v>
      </c>
      <c r="J58" s="47">
        <f t="shared" si="4"/>
        <v>0</v>
      </c>
    </row>
    <row r="59" spans="1:10" ht="13.15" customHeight="1">
      <c r="A59" s="15"/>
      <c r="B59" s="19"/>
      <c r="C59" s="19"/>
      <c r="D59" s="23"/>
      <c r="E59" s="54"/>
      <c r="F59" s="54"/>
      <c r="G59" s="54"/>
      <c r="H59" s="38"/>
      <c r="I59" s="38"/>
      <c r="J59" s="38"/>
    </row>
    <row r="60" spans="1:10" ht="44.25" customHeight="1">
      <c r="A60" s="60" t="s">
        <v>63</v>
      </c>
      <c r="B60" s="60"/>
      <c r="C60" s="60"/>
      <c r="D60" s="60"/>
      <c r="E60" s="60"/>
      <c r="F60" s="60"/>
      <c r="G60" s="60"/>
      <c r="H60" s="61"/>
      <c r="I60" s="61"/>
      <c r="J60" s="61"/>
    </row>
    <row r="61" spans="1:10" ht="13.15" customHeight="1">
      <c r="A61" s="16"/>
      <c r="B61" s="20"/>
      <c r="C61" s="20"/>
      <c r="D61" s="3"/>
      <c r="E61" s="16"/>
      <c r="F61" s="16"/>
      <c r="G61" s="15"/>
      <c r="H61" s="41"/>
      <c r="I61" s="41"/>
      <c r="J61" s="41"/>
    </row>
    <row r="62" spans="1:10" ht="13.15" customHeight="1">
      <c r="A62" s="17"/>
      <c r="B62" s="21"/>
      <c r="C62" s="21"/>
      <c r="D62" s="4"/>
      <c r="E62" s="17"/>
      <c r="F62" s="17"/>
      <c r="G62" s="17"/>
      <c r="H62" s="40"/>
      <c r="I62" s="40"/>
      <c r="J62" s="40"/>
    </row>
    <row r="63" spans="1:10" ht="13.15" customHeight="1">
      <c r="A63" s="16"/>
      <c r="B63" s="20"/>
      <c r="C63" s="20"/>
      <c r="D63" s="3"/>
      <c r="E63" s="16"/>
      <c r="F63" s="16"/>
      <c r="G63" s="15"/>
      <c r="H63" s="41"/>
      <c r="I63" s="41"/>
      <c r="J63" s="41"/>
    </row>
    <row r="64" spans="1:10" ht="13.15" customHeight="1">
      <c r="A64" s="16"/>
      <c r="B64" s="20"/>
      <c r="C64" s="20"/>
      <c r="D64" s="3"/>
      <c r="E64" s="16"/>
      <c r="F64" s="16"/>
      <c r="G64" s="16"/>
      <c r="H64" s="39"/>
      <c r="I64" s="39"/>
      <c r="J64" s="39"/>
    </row>
    <row r="65" spans="1:10" ht="13.15" customHeight="1">
      <c r="A65" s="15"/>
      <c r="B65" s="19"/>
      <c r="C65" s="19"/>
      <c r="D65" s="2"/>
      <c r="E65" s="15"/>
      <c r="F65" s="15"/>
      <c r="G65" s="15"/>
      <c r="H65" s="41"/>
      <c r="I65" s="41"/>
      <c r="J65" s="41"/>
    </row>
  </sheetData>
  <mergeCells count="2">
    <mergeCell ref="A1:J1"/>
    <mergeCell ref="A60:J60"/>
  </mergeCells>
  <pageMargins left="0.19685039370078741" right="0" top="0.59055118110236227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1квартал 2026</vt:lpstr>
      <vt:lpstr>'сведения за 1квартал 2026'!Заголовки_для_печати</vt:lpstr>
      <vt:lpstr>'сведения за 1квартал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2026-05-14T06:56:21Z</cp:lastPrinted>
  <dcterms:created xsi:type="dcterms:W3CDTF">2018-03-16T10:13:52Z</dcterms:created>
  <dcterms:modified xsi:type="dcterms:W3CDTF">2026-08-19T06:18:01Z</dcterms:modified>
</cp:coreProperties>
</file>