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9040" windowHeight="15840"/>
  </bookViews>
  <sheets>
    <sheet name="пояснительная" sheetId="4" r:id="rId1"/>
  </sheets>
  <definedNames>
    <definedName name="_xlnm.Print_Area" localSheetId="0">пояснительная!$A$1:$E$265</definedName>
  </definedNames>
  <calcPr calcId="125725"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93" i="4"/>
  <c r="B93"/>
  <c r="C158"/>
  <c r="B158"/>
  <c r="D165"/>
  <c r="C194"/>
  <c r="B194"/>
  <c r="C232" l="1"/>
  <c r="B232"/>
  <c r="C56" l="1"/>
  <c r="D57" l="1"/>
  <c r="D58"/>
  <c r="D59"/>
  <c r="D63"/>
  <c r="D64"/>
  <c r="C62"/>
  <c r="C104"/>
  <c r="B104"/>
  <c r="C60" l="1"/>
  <c r="D160" l="1"/>
  <c r="B196" l="1"/>
  <c r="C196"/>
  <c r="C254" l="1"/>
  <c r="B254"/>
  <c r="D259"/>
  <c r="D54"/>
  <c r="D55"/>
  <c r="D42"/>
  <c r="D43"/>
  <c r="C41"/>
  <c r="D195" l="1"/>
  <c r="B191"/>
  <c r="D117" l="1"/>
  <c r="D113"/>
  <c r="C48" l="1"/>
  <c r="D49"/>
  <c r="D51"/>
  <c r="C44"/>
  <c r="D46"/>
  <c r="D47"/>
  <c r="D45"/>
  <c r="B48" l="1"/>
  <c r="D48" s="1"/>
  <c r="C50"/>
  <c r="B50"/>
  <c r="C53"/>
  <c r="C52" s="1"/>
  <c r="B56"/>
  <c r="D56" s="1"/>
  <c r="B53"/>
  <c r="B44"/>
  <c r="D44" s="1"/>
  <c r="B41"/>
  <c r="B52" l="1"/>
  <c r="B40"/>
  <c r="D41"/>
  <c r="D50"/>
  <c r="C40"/>
  <c r="C75"/>
  <c r="B75"/>
  <c r="B74" s="1"/>
  <c r="C72"/>
  <c r="B72"/>
  <c r="D119"/>
  <c r="D75" l="1"/>
  <c r="C249" l="1"/>
  <c r="D252"/>
  <c r="D255"/>
  <c r="D257"/>
  <c r="C238"/>
  <c r="B238"/>
  <c r="D256" l="1"/>
  <c r="B249"/>
  <c r="D254"/>
  <c r="D244" l="1"/>
  <c r="C223" l="1"/>
  <c r="C224" s="1"/>
  <c r="B223"/>
  <c r="B224" s="1"/>
  <c r="C203" l="1"/>
  <c r="C202" s="1"/>
  <c r="B203"/>
  <c r="B202" s="1"/>
  <c r="D194" l="1"/>
  <c r="D191"/>
  <c r="D192"/>
  <c r="D193"/>
  <c r="D197"/>
  <c r="D196" l="1"/>
  <c r="B187"/>
  <c r="C187"/>
  <c r="C179" l="1"/>
  <c r="C180" s="1"/>
  <c r="B179"/>
  <c r="B180" s="1"/>
  <c r="C145"/>
  <c r="C144" s="1"/>
  <c r="B145"/>
  <c r="B144" s="1"/>
  <c r="C133" l="1"/>
  <c r="B133"/>
  <c r="C126" l="1"/>
  <c r="B126"/>
  <c r="C110"/>
  <c r="B110"/>
  <c r="D114"/>
  <c r="B101" l="1"/>
  <c r="B16" s="1"/>
  <c r="D105"/>
  <c r="D85" l="1"/>
  <c r="D86"/>
  <c r="D87"/>
  <c r="D88"/>
  <c r="D90"/>
  <c r="D91"/>
  <c r="D92"/>
  <c r="D94"/>
  <c r="D95"/>
  <c r="D96"/>
  <c r="D93" l="1"/>
  <c r="B80"/>
  <c r="B15" s="1"/>
  <c r="C80"/>
  <c r="C15" s="1"/>
  <c r="C172" l="1"/>
  <c r="C170" s="1"/>
  <c r="C24" s="1"/>
  <c r="B172"/>
  <c r="B170" s="1"/>
  <c r="B24" s="1"/>
  <c r="D174"/>
  <c r="D173"/>
  <c r="D138"/>
  <c r="D24" l="1"/>
  <c r="D170"/>
  <c r="D172"/>
  <c r="C212"/>
  <c r="B212"/>
  <c r="B213" s="1"/>
  <c r="D162"/>
  <c r="C74" l="1"/>
  <c r="D40" l="1"/>
  <c r="B231"/>
  <c r="D232" l="1"/>
  <c r="D231" s="1"/>
  <c r="C231"/>
  <c r="C125" l="1"/>
  <c r="B125"/>
  <c r="D127"/>
  <c r="D128"/>
  <c r="D218" l="1"/>
  <c r="D83" l="1"/>
  <c r="D9" l="1"/>
  <c r="D241"/>
  <c r="D72" l="1"/>
  <c r="C71"/>
  <c r="B73"/>
  <c r="B71"/>
  <c r="B70" s="1"/>
  <c r="B69" l="1"/>
  <c r="C70"/>
  <c r="C73"/>
  <c r="D74"/>
  <c r="D71"/>
  <c r="B62"/>
  <c r="D82"/>
  <c r="D84"/>
  <c r="C101"/>
  <c r="D103"/>
  <c r="D104"/>
  <c r="D101" s="1"/>
  <c r="D112"/>
  <c r="D115"/>
  <c r="D116"/>
  <c r="D118"/>
  <c r="C18"/>
  <c r="C19"/>
  <c r="D134"/>
  <c r="D135"/>
  <c r="D136"/>
  <c r="D137"/>
  <c r="D139"/>
  <c r="D146"/>
  <c r="C151"/>
  <c r="C152"/>
  <c r="D153"/>
  <c r="D164"/>
  <c r="D181"/>
  <c r="D182"/>
  <c r="C27"/>
  <c r="D204"/>
  <c r="D206"/>
  <c r="D207"/>
  <c r="D214"/>
  <c r="D215"/>
  <c r="D216"/>
  <c r="D225"/>
  <c r="D226"/>
  <c r="D233"/>
  <c r="D239"/>
  <c r="D242"/>
  <c r="D243"/>
  <c r="D251"/>
  <c r="D189"/>
  <c r="D70" l="1"/>
  <c r="C69"/>
  <c r="D69" s="1"/>
  <c r="B60"/>
  <c r="D60" s="1"/>
  <c r="D62"/>
  <c r="C102"/>
  <c r="C16"/>
  <c r="C21"/>
  <c r="C29"/>
  <c r="C17"/>
  <c r="C32"/>
  <c r="D73"/>
  <c r="D258"/>
  <c r="C30"/>
  <c r="C28"/>
  <c r="C23"/>
  <c r="C31"/>
  <c r="C25"/>
  <c r="C20"/>
  <c r="D213"/>
  <c r="D203"/>
  <c r="B38" l="1"/>
  <c r="C38"/>
  <c r="D53"/>
  <c r="D52"/>
  <c r="D38" l="1"/>
  <c r="D163" l="1"/>
  <c r="B151"/>
  <c r="D151" s="1"/>
  <c r="B152"/>
  <c r="D152" s="1"/>
  <c r="D158" l="1"/>
  <c r="D159"/>
  <c r="D125" l="1"/>
  <c r="D80" l="1"/>
  <c r="D81"/>
  <c r="D238"/>
  <c r="D250" l="1"/>
  <c r="D240"/>
  <c r="B31"/>
  <c r="D31" s="1"/>
  <c r="D224"/>
  <c r="B23"/>
  <c r="D23" s="1"/>
  <c r="D126"/>
  <c r="B18"/>
  <c r="D18" s="1"/>
  <c r="B102"/>
  <c r="D179" l="1"/>
  <c r="D180"/>
  <c r="D144"/>
  <c r="D145"/>
  <c r="D16"/>
  <c r="D102"/>
  <c r="B28"/>
  <c r="D28" s="1"/>
  <c r="D212"/>
  <c r="B30"/>
  <c r="D30" s="1"/>
  <c r="B19"/>
  <c r="D19" s="1"/>
  <c r="D133"/>
  <c r="B27"/>
  <c r="D27" s="1"/>
  <c r="D202"/>
  <c r="B29"/>
  <c r="D29" s="1"/>
  <c r="D223"/>
  <c r="B32"/>
  <c r="D32" s="1"/>
  <c r="D249"/>
  <c r="D111"/>
  <c r="B25"/>
  <c r="D25" s="1"/>
  <c r="B21"/>
  <c r="D21" s="1"/>
  <c r="B20"/>
  <c r="D20" s="1"/>
  <c r="D15" l="1"/>
  <c r="B17"/>
  <c r="D17" s="1"/>
  <c r="D110"/>
  <c r="B26"/>
  <c r="B33" l="1"/>
  <c r="B7" s="1"/>
  <c r="B6" s="1"/>
  <c r="B10" s="1"/>
  <c r="B8" l="1"/>
  <c r="C26"/>
  <c r="D187"/>
  <c r="C33" l="1"/>
  <c r="C7" s="1"/>
  <c r="D188"/>
  <c r="D26"/>
  <c r="D33" l="1"/>
  <c r="C6"/>
  <c r="C10" s="1"/>
  <c r="D7"/>
  <c r="D6" l="1"/>
  <c r="C8"/>
</calcChain>
</file>

<file path=xl/sharedStrings.xml><?xml version="1.0" encoding="utf-8"?>
<sst xmlns="http://schemas.openxmlformats.org/spreadsheetml/2006/main" count="378" uniqueCount="154">
  <si>
    <t>Наименование подпрограммы (мероприятий программы, подпрограммы)</t>
  </si>
  <si>
    <t>бюджет городского округа</t>
  </si>
  <si>
    <t>бюджет автономного округа</t>
  </si>
  <si>
    <t>федеральный бюджет</t>
  </si>
  <si>
    <t>Всего по муниципальной программе:</t>
  </si>
  <si>
    <t>Подпрограмма I «Развитие физической культуры и спорта в городе Урай»</t>
  </si>
  <si>
    <t>(тыс.рублей)</t>
  </si>
  <si>
    <t>Итого:</t>
  </si>
  <si>
    <t>Показатели</t>
  </si>
  <si>
    <t>Наименование программы</t>
  </si>
  <si>
    <t>Расходы бюджета городского округа - всего</t>
  </si>
  <si>
    <t>Расходы на реализацию муниципальных программ</t>
  </si>
  <si>
    <t>удельный вес в расходах, %</t>
  </si>
  <si>
    <t>Расходы на непрограммную деятельность</t>
  </si>
  <si>
    <t>в том числе Дорожный фонд</t>
  </si>
  <si>
    <t>% исполнения к годовым плановым назначениям</t>
  </si>
  <si>
    <t>Региональный проект «Формирование комфортной городской среды»</t>
  </si>
  <si>
    <t xml:space="preserve">Наименование национального проекта / регионального проекта </t>
  </si>
  <si>
    <t>Наименование программы (подпрограммы, мероприятия)</t>
  </si>
  <si>
    <t xml:space="preserve">7. Муниципальная программа «Охрана окружающей среды в границах города Урай» </t>
  </si>
  <si>
    <t xml:space="preserve">8. Муниципальная программа «Развитие транспортной системы города Урай» </t>
  </si>
  <si>
    <t xml:space="preserve">1500000000 Муниципальная программа «Охрана окружающей среды в границах города Урай» </t>
  </si>
  <si>
    <t xml:space="preserve">1800000000 Муниципальная программа «Развитие транспортной системы города Урай» </t>
  </si>
  <si>
    <t>2300000000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</si>
  <si>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 xml:space="preserve">2800000000 Муниципальная программа «Управление муниципальными финансами в городе Урай» </t>
  </si>
  <si>
    <t>Всего на проведение мероприятий через инициативные проекты, в том числе:</t>
  </si>
  <si>
    <t xml:space="preserve">Примечание (причины неисполнения от плановых назначений отчетного периода) </t>
  </si>
  <si>
    <t xml:space="preserve">0400000000   Муниципальная программа «Культура города Урай» </t>
  </si>
  <si>
    <t xml:space="preserve">1. Муниципальная программа «Культура города Урай» </t>
  </si>
  <si>
    <t xml:space="preserve">3. Муниципальная программа «Культура города Урай» </t>
  </si>
  <si>
    <t xml:space="preserve">0700000000 Муниципальная программа «Развитие гражданского общества на территории города Урай» </t>
  </si>
  <si>
    <t>Исполнители: Зорина Л.В., Фатеева Н.Ю.</t>
  </si>
  <si>
    <t xml:space="preserve">4. Муниципальная программа «Развитие гражданского общества на территории города Урай» </t>
  </si>
  <si>
    <t xml:space="preserve">в том числе в разрезе муниципальных программ: </t>
  </si>
  <si>
    <t xml:space="preserve">2500000000 Муниципальная программа «Формирование комфортной городской среды города Урай» </t>
  </si>
  <si>
    <t>2100000000 Муниципальная программа «Укрепление межнационального и межконфессионального согласия, профилактика экстремизма на территории города Урай»</t>
  </si>
  <si>
    <t>9.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</si>
  <si>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</si>
  <si>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13. Муниципальная программа «Формирование комфортной  городской среды города Урай»</t>
  </si>
  <si>
    <t xml:space="preserve">15. Муниципальная программа «Управление муниципальными финансами в городе Урай» </t>
  </si>
  <si>
    <t>1. Муниципальная программа «Развитие образования и молодежной политики в городе Урай»</t>
  </si>
  <si>
    <t>2. Муниципальная программа «Развитие физической культуры, спорта и туризма в городе Урай и укрепление здоровья граждан города Урай»</t>
  </si>
  <si>
    <t xml:space="preserve">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t>
  </si>
  <si>
    <t xml:space="preserve">10. Муниципальная программа «Профилактика правонарушений на территории города Урай» </t>
  </si>
  <si>
    <t xml:space="preserve">12. Муниципальная программа «Информационное общество – Урай» </t>
  </si>
  <si>
    <t xml:space="preserve">14. Муниципальная программа «Обеспечение градостроительной деятельности на территории города Урай» </t>
  </si>
  <si>
    <t xml:space="preserve">16. Муниципальная программа «Совершенствование и развитие муниципального управления в городе Урай» </t>
  </si>
  <si>
    <t xml:space="preserve">17. Муниципальная программа «Развитие жилищно-коммунального комплекса и повышение энергетической эффективности в городе Урай» </t>
  </si>
  <si>
    <t xml:space="preserve">0200000000   Муниципальная программа «Развитие образования и молодежной политики в городе Урай» </t>
  </si>
  <si>
    <t>Комплекс процессных мероприятий «Развитие современной инфраструктуры»</t>
  </si>
  <si>
    <t>Комплекс процессных мероприятий «Содействие развитию дошкольного и общего образования»</t>
  </si>
  <si>
    <t>Комплекс процессных мероприятий «Содействие развитию дополнительного образования детей, воспитания»</t>
  </si>
  <si>
    <t>Комплекс процессных мероприятий «Содействие развитию летнего отдыха и оздоровления»</t>
  </si>
  <si>
    <t>Комплекс процессных мероприятий «Содействие развитию кадрового потенциала»</t>
  </si>
  <si>
    <t>Региональный проект «Создание условий для обучения, отдыха и оздоровления детей и молодежи»</t>
  </si>
  <si>
    <t>Региональный проект «Педагоги и наставники»</t>
  </si>
  <si>
    <t>Подпрограмма «Молодежная политика»</t>
  </si>
  <si>
    <t>Комплекс процессных мероприятий «Реализация молодежной политики и развитие инфраструктуры молодежной политики»</t>
  </si>
  <si>
    <t>Региональный проект «Россия – страна возможностей»</t>
  </si>
  <si>
    <t>Комплекс процессных мероприятий, не входящий в подпрограммы «Обеспечение деятельности Управления образования администрации города Урай»</t>
  </si>
  <si>
    <t xml:space="preserve">0300000000 Муниципальная программа «Развитие физической культуры, спорта и туризма в городе Урай и укрепление здоровья граждан города Урай» </t>
  </si>
  <si>
    <t>Комплекс процессных мероприятий «Обеспечение условий для повышения мотивации жителей к регулярным занятиям физической культурой и спортом, массовым спортом, развития спорта высших достижений, системы подготовки спортивного резерва. Обеспечение населения объектами спорта»</t>
  </si>
  <si>
    <t>Региональный проект «Сохранение культурного и исторического наследия»</t>
  </si>
  <si>
    <t>Комплекс процессных мероприятий «Усовершенствование организационных, экономических механизмов развития учреждений культуры»</t>
  </si>
  <si>
    <t>Комплекс процессных мероприятий «Усовершенствование организационных, экономических механизмов развития организации дополнительного образования в области искусств»</t>
  </si>
  <si>
    <t>Комплекс процессных мероприятий «Укрепление единого культурного пространства»</t>
  </si>
  <si>
    <t>Комплекс процессных мероприятий «Создание равной доступности для населения к культурным ценностям, реализации каждым человеком его творческого потенциала»</t>
  </si>
  <si>
    <t>Комплекс процессных мероприятий «Развитие социально ориентированных некоммерческих организаций на территории города Урай»</t>
  </si>
  <si>
    <t>Комплекс процессных мероприятий «Развитие форм непосредственного осуществления населением местного самоуправления»</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</si>
  <si>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</si>
  <si>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Комплекс процессных мероприятий «Повышение качества жилищных условий граждан, проживающих на территории города Урай»</t>
  </si>
  <si>
    <t>Региональный проект «Жилье»</t>
  </si>
  <si>
    <t xml:space="preserve">1400000000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t>
  </si>
  <si>
    <t>Комплекс процессных мероприятий «Предупреждение и ликвидация чрезвычайных ситуаций природного и техногенного характера в городе Урай»</t>
  </si>
  <si>
    <t>Комплекс процессных мероприятий «Обеспечение функционирования сети автомобильных дорог общего пользования  местного значения»</t>
  </si>
  <si>
    <t>Комплекс процессных мероприятий «Обеспечение развития транспортной инфраструктуры, обеспечивающей безопасность участников дорожного движения, доступность ее объектов для всех категорий граждан, качество и эффективность транспортного обслуживания населения города Урай»</t>
  </si>
  <si>
    <t>Комплекс процессных мероприятий «Укрепление межнационального и межконфессионального согласия, поддержка и развитие языков и культуры народов Российской Федерации, проживающих на территории города Урай, профилактика межнациональных (межэтнических), межконфессиональных конфликтов»</t>
  </si>
  <si>
    <t>Комплекс процессных мероприятий «Профилактика экстремизма, а также минимизации и (или) ликвидации последствий проявлений экстремизма»</t>
  </si>
  <si>
    <t xml:space="preserve">2200000000 Муниципальная программа «Профилактика правонарушений на территории города Урай» </t>
  </si>
  <si>
    <t>Комплекс процессных мероприятий «Профилактика преступлений и правонарушений»</t>
  </si>
  <si>
    <t>Подпрограмма «Развитие малого и среднего предпринимательства»</t>
  </si>
  <si>
    <t>Комплекс процессных мероприятий «Обеспечение информационной и имущественной поддержки предпринимательской деятельности»</t>
  </si>
  <si>
    <t>Региональный проект «Малое и среднее предпринимательство и поддержка индивидуальной предпринимательской инициативы»</t>
  </si>
  <si>
    <t>Подпрограмма «Развитие потребительского рынка»</t>
  </si>
  <si>
    <t>Комплекс процессных мероприятий «Создание условий для развития потребительского рынка»</t>
  </si>
  <si>
    <t>Подпрограмма «Развитие сельскохозяйственных товаропроизводителей»</t>
  </si>
  <si>
    <t>Комплекс процессных мероприятий «Создание условий для развития сельскохозяйственных товаропроизводителей, в том числе предоставление финансовой поддержки в форме субсидии сельскохозяйственным товаропроизводителям»</t>
  </si>
  <si>
    <t xml:space="preserve">2400000000 Муниципальная программа «Информационное общество – Урай» </t>
  </si>
  <si>
    <t>Комплекс процессных мероприятий «Обеспечение информационной безопасности в органах местного самоуправления города Урай, муниципальных казенных, бюджетных учреждениях города Урай»</t>
  </si>
  <si>
    <t>Комплекс процессных мероприятий «Обеспечение доступности информации о деятельности органов местного самоуправления»</t>
  </si>
  <si>
    <t>Комплекс процессных мероприятий «Реализация мероприятий по благоустройству территорий муниципального образования»</t>
  </si>
  <si>
    <t xml:space="preserve">2600000000 Муниципальная программа «Обеспечение градостроительной деятельности на территории города Урай»                 </t>
  </si>
  <si>
    <t>Комплекс процессных мероприятий «Содействие развитию жилищного строительства»</t>
  </si>
  <si>
    <t>Комплекс процессных мероприятий «Обеспечение деятельности органов администрации города Урай»</t>
  </si>
  <si>
    <t xml:space="preserve">2900000000 Муниципальная программа «Совершенствование и развитие муниципального управления в городе Урай» </t>
  </si>
  <si>
    <t>Комплекс процессных мероприятий «Управление и распоряжение муниципальным имуществом»</t>
  </si>
  <si>
    <t>Комплекс процессных мероприятий «Организация повышения профессионального уровня работников органов местного самоуправления города Урай, председателя Думы города Урай»</t>
  </si>
  <si>
    <t>Комплекс процессных мероприятий «Обеспечение деятельности органов местного самоуправления города Урай, муниципальных учреждений и предоставление гарантий муниципальным служащим»</t>
  </si>
  <si>
    <t xml:space="preserve">3500000000 Муниципальная программа «Развитие жилищно-коммунального комплекса и повышение энергетической эффективности в городе Урай»
                                 </t>
  </si>
  <si>
    <t>Комплекс процессных мероприятий, не входящий в подпрограммы «Обеспечение содержания муниципального казенного учреждения «Управление жилищно-коммунального хозяйства города Урай»</t>
  </si>
  <si>
    <t>Подпрограмма «Создание условий для обеспечения качественными жилищно-коммунальными услугами, повышение энергетической эффективности»</t>
  </si>
  <si>
    <t>Комплекс процессных мероприятий  «Обеспечение надежности и качества предоставления жилищно-коммунальных услуг»</t>
  </si>
  <si>
    <t>Подпрограмма  «Создание условий для формирования благоприятных и комфортных условий для проживания населения на территории города Урай»</t>
  </si>
  <si>
    <t>Комплекс процессных мероприятий  «Обеспечение содержания объектов жилищно-коммунального комплекса, внешнего благоустройства и городских дорог»</t>
  </si>
  <si>
    <t>в том числе реализация мероприятий через инициативные проекты</t>
  </si>
  <si>
    <t xml:space="preserve">2. Муниципальная программа «Развитие жилищно-коммунального комплекса и повышение энергетической эффективности в городе Урай» </t>
  </si>
  <si>
    <t>Всего на реализацию региональных проектов, направленных на достижение целей, показателей и решение задач национальных проектов, в том числе</t>
  </si>
  <si>
    <t>Региональный проект «Россия – страна возможностей» (организация деятельности молодежных трудовых отрядов)</t>
  </si>
  <si>
    <t>2. Национальный проект «Инфраструктура для жизни»</t>
  </si>
  <si>
    <t>1. Национальный проект «Молодежь и дети»</t>
  </si>
  <si>
    <t>3. Национальный проект «Эффективная и конкурентная экономика»</t>
  </si>
  <si>
    <t>Расходы бюджета городского округа на проведение мероприятий, реализация которых осуществляется в 2025 году через инициативные проекты</t>
  </si>
  <si>
    <t xml:space="preserve">Подпрограмма I «Дошкольное, общее, дополнительное образование, воспитание и организация отдыха и оздоровления детей»       </t>
  </si>
  <si>
    <t xml:space="preserve">5. Муниципальная программа «Улучшение жилищных условий жителей, проживающих на территории города Урай» </t>
  </si>
  <si>
    <t xml:space="preserve">0800000000 Муниципальная программа «Улучшение жилищных условий жителей, проживающих на территории города Урай» </t>
  </si>
  <si>
    <r>
      <t xml:space="preserve">Региональный проект «Педагоги и наставники»                                                                        </t>
    </r>
    <r>
      <rPr>
        <sz val="10"/>
        <color theme="1"/>
        <rFont val="Times New Roman"/>
        <family val="1"/>
        <charset val="204"/>
      </rPr>
      <t>(ежемесячное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r>
  </si>
  <si>
    <r>
      <t xml:space="preserve">Региональный проект «Педагоги и наставники» </t>
    </r>
    <r>
      <rPr>
        <sz val="10"/>
        <color theme="1"/>
        <rFont val="Times New Roman"/>
        <family val="1"/>
        <charset val="204"/>
      </rPr>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r>
  </si>
  <si>
    <r>
      <t>Региональный проект «Жилье» (</t>
    </r>
    <r>
      <rPr>
        <sz val="10"/>
        <color theme="1"/>
        <rFont val="Times New Roman"/>
        <family val="1"/>
        <charset val="204"/>
      </rPr>
      <t xml:space="preserve">обеспечение устойчивого сокращения непригодного для проживания жилищного фонда) </t>
    </r>
  </si>
  <si>
    <r>
      <t>Региональный проект «Формирование комфортной городской среды» (</t>
    </r>
    <r>
      <rPr>
        <sz val="10"/>
        <color theme="1"/>
        <rFont val="Times New Roman"/>
        <family val="1"/>
        <charset val="204"/>
      </rPr>
      <t xml:space="preserve">благоустроительные работы "Пешеходная зона в микрорайоне 1А (вдоль территории новой школы)") </t>
    </r>
  </si>
  <si>
    <r>
      <t xml:space="preserve">Региональный проект «Малое и среднее предпринимательство и поддержка индивидуальной предпринимательской инициативы» </t>
    </r>
    <r>
      <rPr>
        <sz val="10"/>
        <color theme="1"/>
        <rFont val="Times New Roman"/>
        <family val="1"/>
        <charset val="204"/>
      </rPr>
      <t>(финансовая поддержка субъектов малого и среднего предпринимательства и обеспечение благоприятных условий ведения предпринимательской деятельности, включая социальное предпринимательство)</t>
    </r>
  </si>
  <si>
    <r>
      <rPr>
        <b/>
        <sz val="11"/>
        <color theme="1"/>
        <rFont val="Times New Roman"/>
        <family val="1"/>
        <charset val="204"/>
      </rPr>
      <t>Региональный проект "Педагоги и наставники"</t>
    </r>
    <r>
      <rPr>
        <sz val="11"/>
        <color theme="1"/>
        <rFont val="Times New Roman"/>
        <family val="1"/>
        <charset val="204"/>
      </rPr>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r>
  </si>
  <si>
    <t xml:space="preserve">исполнено на 01.01.2026 </t>
  </si>
  <si>
    <t>Приложение 1</t>
  </si>
  <si>
    <t>к разделу 3 пояснительной записки формы 0503360</t>
  </si>
  <si>
    <t>Исполнение по муниципальным программам за 2025 год</t>
  </si>
  <si>
    <t>Комплекс процессных мероприятий «Развитие информационных систем, инфраструктуры информационного общества и цифровой экономики на территории  города Урай»</t>
  </si>
  <si>
    <t>комплекс процессных мероприятий "Обеспечение транспортной доступности объектов и территорий в границах муниципального образования"</t>
  </si>
  <si>
    <t>Комплекс процессных мероприятий «Сохранение и улучшение экологической ситуации на территории города Урай»</t>
  </si>
  <si>
    <t>Расходы бюджета городского округа Урай на финансовое обеспечение региональных проектов, направленных на достижение целей, показателей и решение задач национальных проектов по состоянию на 01.01.2026</t>
  </si>
  <si>
    <t xml:space="preserve">Уточненный план в соответствии с решением Думы г.Урай от 19.12.2025 №109 с учетом внесенных изменений в сводную бюджетную роспись </t>
  </si>
  <si>
    <t>Уточненный план в соответствии с решением Думы г.Урай от 19.12.2025 №109 с учетом внесенных изменений в сводную бюджетную роспись</t>
  </si>
  <si>
    <t>Причины неисполнения</t>
  </si>
  <si>
    <t xml:space="preserve">Экономия сложилась по факту выплаченной заработной платы в связи с наличием вакансий и больничных листов сотрудников, по оплате льготного проезда и санаторно-курортного лечения.  </t>
  </si>
  <si>
    <t>Экономия сложилась в связи с оплатой услуг за фактически оказанные объемы, наличием вакансий и больничных листов.</t>
  </si>
  <si>
    <t>Неисполнение плановых назначений связано с оплатой услуг за фактически оказанные объемы потребления ресурсов, наличием экономии средств в результате проведения конкурсных процедур, наличием "переходящих" договоров с оплатой в 2026 году.</t>
  </si>
  <si>
    <t xml:space="preserve">Неисполнение плановых назначений обусловлено наличием "переходящего" договора на 2026 год в сумме 9,7 тыс.рублей (срок обучения: с 01.09.2025 по l6.02.2026 года).                                                                                                                                                                                            </t>
  </si>
  <si>
    <t xml:space="preserve">Не освоены средства, предусмотренные на разработку ПСД объекта «Реконструкция КОС», в связи с принятием решения проектировщиком об одностороннем отказе от исполнения контракта. Ведется претензионная работа, заказчиком оспаривается данное решение. </t>
  </si>
  <si>
    <r>
      <t xml:space="preserve">Председатель Комитета по финансам администрации города Урай  </t>
    </r>
    <r>
      <rPr>
        <u/>
        <sz val="12"/>
        <color theme="1"/>
        <rFont val="Times New Roman"/>
        <family val="1"/>
        <charset val="204"/>
      </rPr>
      <t xml:space="preserve">                                </t>
    </r>
    <r>
      <rPr>
        <sz val="12"/>
        <color theme="1"/>
        <rFont val="Times New Roman"/>
        <family val="1"/>
        <charset val="204"/>
      </rPr>
      <t>И.В. Хусаинова</t>
    </r>
  </si>
  <si>
    <t xml:space="preserve">Не освоены средства, предусмотренные на приобретение в муниципальную собственность квартиры для инвалида, в связи с отсутствием заявок по окончании срока их подачи на участие в закупке. </t>
  </si>
  <si>
    <t xml:space="preserve">Экономия сложилась в связи с наличием больничных листов сотрудников МКУ "ЕДДС г. Урай", оплатой компенсации стоимости проезда к месту отпуска и обратно по фактически произведенным расходам. </t>
  </si>
  <si>
    <t xml:space="preserve">Неосвоение средств связано с условиями  соглашения о предоставлении субсидии на частичное возмещение затрат ООО «Урайречфлот» в связи с организацией проезда населения и юридических лиц через реку Конда№383/25 от 24.11.2025: установленный месячный размер субсидии  за декабрь 2025 года (663,1 тыс.руб.) выплачивается в месяце, следующем за отчетным, после принятия подтверждающих документов об указании услуг (в январе 2026 года).                                                                            </t>
  </si>
  <si>
    <t>Неосвоение средств в полном объеме обусловлено 
наличием и оплатой больничных листов сотрудникам учреждения; экономией по командировочным расходам, услугам почтовой связи;  отсутствием необходимости заключения договора на инженерно-сметные услуги.</t>
  </si>
  <si>
    <t xml:space="preserve">По результатам проведения конкурсных процедур образовалась экономия средств на поставку немонтируемого оборудования объекта "Средняя школа в мкр.1А".  </t>
  </si>
  <si>
    <t>Экономия по фактически сложившимся расходам на закупку путевок, страховку детей, оплату мед.осмотров педагогического персонала, а также уменьшение количества дето-дней питания (болезни детей). Оплата расходов производилась по факту понесенных расходов.</t>
  </si>
  <si>
    <t>Неполное освоение средств связано с условиями  исполнения МК (переходящие контракты) по следующим объектам:           
1) Капитальный ремонт МБОУ "Гимназия им. А.И.Яковлева" (ОПС) не освоение в сумме 20 768,6 тыс. руб. обусловлено  изменением срока выполнения работ в связи с замечаниями в проектной документации, произведена корректировка ПСД, завершение работ планируется в феврале 2026 г.;
2) Благоустройство территории МБОУ СОШ №6 не освоение в сумме 211,3 тыс. руб., срок оплаты - январь 2026 г.;          
3) Капитальный ремонт МБОУ СОШ №12 не освоение в сумме 7 542,4 тыс. руб. в связи с изменением сроков экспертизы достоверности сметной стоимости и получением положительного заключения, оплата - 1 кв.2026 г.                                   
Кроме того, сложилась экономия по факту заключения договоров в рамках подготовки учреждений образования к новому учебному году (испытание пожарных лестниц и ограждения кровли, расчет пожарных рисков, замена деревянных оконных блоков).</t>
  </si>
  <si>
    <t>Неосвоение средств  по объекту "Объездная автомобильная дорога г. Урай" в сумме 8 039,8 тыс.руб. в связи с получением  отрицательного заключения гос.экспертизы на проектные работы. По состоянию на 30.03.2026 документы находятся на входном контроле на гос.экспертизе (идет проверка проектной документации для заключения договора на выполнение проектных работ).
Кроме того, по содержанию объекта "Объездная автомобильная дорога г. Урай" сложилась экономия по факту выполнения работ и услуг за 2025 год в сумме 214,9 тыс.руб.</t>
  </si>
  <si>
    <t>Экономия по факту выполнения работ составляет 274,6 тыс.руб.</t>
  </si>
  <si>
    <t>Неосвоение средств связано с условиями  исполнения МК (переходящие контракты) по следующим объектам (мероприятиям):         
1) Энергосбережение и повышение энергетической эффективности при эксплуатации объектов уличного (наружного) освещения на территории г.Урай за август-декабрь 2025 года, согласно условиям МК оплата в сумме 13 178,6 тыс.руб. произведена 27.02.2026;
2) Поставка комплектующих частей к насосному оборудованию в сумме 835,3 тыс.руб., срок исполнения (не позднее 20 недель с даты заключения) 16 марта 2026 г.;
3) Выполнение работ по замене насосного оборудования на КНС-Шаимский в сумме 113,5 тыс.руб., срок исполнения не позднее 31.07.2026;
4) Поставка изделий из стекла для остановочных комплексов в сумме 311,8 тыс.руб., оплата произведена 10.03.2026;
 Выполнение работ по содержанию автомобильных дорог, объектов благоустройства закрыто по факту оказания услуг.</t>
  </si>
  <si>
    <t>Более подробная информация в разрезе мероприятий муниципальных программ отражена в отчетах о ходе исполнения комплексного плана (сетевого графика) реализации муниципальных программ и размещена на официальном сайте органов местного самоуправления в разделе Экономика/Стратегическое планирование/Муниципальные программы: https://uraj-r86.gosweb.gosuslugi.ru/deyatelnost/proekty-i-programmy/munitsipalnye-programmy-deystvuyuschie-s-01012025</t>
  </si>
  <si>
    <t>Неполное освоение средств в части организации питания по причине карантинных мероприятий. Экономия в образовательных учреждениях сложилась по фактическим расходам на коммунальные услуги. Выплата компенсации родительской платы за д/сад произведена по факту посещения детьми образовательных организаций.</t>
  </si>
  <si>
    <t xml:space="preserve">Неполное освоение средств в сумме 2490,0 тыс.руб. в связи с  уточнением ЛСМР и процедурными мероприятиями связанными с закупкой (запрос котировок конкурентным способом) на выполнение работ по текущему ремонту  помещений в библиотеке № 1, расположенной по адресу: г.Урай, микрорайон 1Г, дом 18Г, МК был заключен 28.11.2025, со сроком выполнения работ - 60 календарных дней с даты заключения (27.01.2026). Оплата за выполненные работы произведена 30.03.2026. </t>
  </si>
  <si>
    <t>Неосвоение средств связано с условиями  исполнения МК (переходящие контракты) по следующим объектам (мероприятиям):                                                                                                                           1. Оказание услуг по содержанию новогоднего ледового городка  (срок оказания услуг с 20.12.2025 по 20.02.2026) - 600,0 т.руб. Оплата за выполненные работы произведена 10.03.2026;
2) Выполнение работ по демонтажу новогоднего ледового городка (в том числе новогодней ели и основания с площади "Планета Звезд"  (срок оказания услуг с 16.01.2026 по 28.02.2026)- 600,0т.р. Оплата за выполненные работы произведена 10.03.2026;
3) Оказание услуг по подготовке документов для регистрации горок в Гостехнадзоре (срок оказания услуг с 30.12.2025 по 30.01.2026) -130,0 т.р. Оплата произведена 10.03.2026;
4) Подготовка конкурсной заявки для участия во Всероссийском конкурсе лучших проектов создания комфортной городской среды города Урай - 1 093,3 т.р.; 
5) Технологическое присоединение энергопринимающих устройств объект "Пешеходная зона в мкр.1А"-27,4 т.р. 
Остальные контракты по благоустройству территории закрыты по факту оказания услуг.</t>
  </si>
  <si>
    <t>Неосвоение средств по следующим объектам:
1) Содержание МКУ "УГЗиП" в сумме 336,6 т.руб. обусловлено наличием вакантных должностей;
2) Содержание МКУ"УКС" в сумме 104,3 т.р.связано с оплатой больничных листов сотрудникам;
3) Изготовление техпланов под построенные инженерные сети тепло и водоснабжение к дому №39, мкр1А в сумме 30,0 т.руб. Переходящий контракт на 2026 г..</t>
  </si>
  <si>
    <t>Неосвоение средств связано с условиями  исполнения МК (переходящие контракты)  по транспортному обслуживанию населения на городских круглогодичных автобусных маршрутах №1,2,7,11,17 за декабрь 2025 года в сумме 2 350,0 тыс.руб. Оплата произведена 27.01.2026. 
Кроме того, сложилась экономия в сумме 316,3 тыс.руб. согласно фактически оказанных услуг в течении года.</t>
  </si>
</sst>
</file>

<file path=xl/styles.xml><?xml version="1.0" encoding="utf-8"?>
<styleSheet xmlns="http://schemas.openxmlformats.org/spreadsheetml/2006/main">
  <numFmts count="8">
    <numFmt numFmtId="164" formatCode="_-* #,##0.00_р_._-;\-* #,##0.00_р_._-;_-* &quot;-&quot;??_р_._-;_-@_-"/>
    <numFmt numFmtId="165" formatCode="_-* #,##0.0_р_._-;\-* #,##0.0_р_._-;_-* &quot;-&quot;??_р_._-;_-@_-"/>
    <numFmt numFmtId="166" formatCode="_-* #,##0.0\ _₽_-;\-* #,##0.0\ _₽_-;_-* &quot;-&quot;?\ _₽_-;_-@_-"/>
    <numFmt numFmtId="167" formatCode="0000000000"/>
    <numFmt numFmtId="168" formatCode="#,##0.0"/>
    <numFmt numFmtId="169" formatCode="0.0"/>
    <numFmt numFmtId="170" formatCode="#,##0.0_ ;\-#,##0.0\ "/>
    <numFmt numFmtId="171" formatCode="000000"/>
  </numFmts>
  <fonts count="32">
    <font>
      <sz val="11"/>
      <color theme="1"/>
      <name val="Calibri"/>
      <family val="2"/>
      <charset val="204"/>
      <scheme val="minor"/>
    </font>
    <font>
      <sz val="11"/>
      <color theme="1"/>
      <name val="Calibri"/>
      <family val="2"/>
      <charset val="204"/>
      <scheme val="minor"/>
    </font>
    <font>
      <sz val="10"/>
      <name val="Arial"/>
      <family val="2"/>
      <charset val="204"/>
    </font>
    <font>
      <sz val="11"/>
      <color rgb="FFFF0000"/>
      <name val="Calibri"/>
      <family val="2"/>
      <charset val="204"/>
      <scheme val="minor"/>
    </font>
    <font>
      <sz val="11"/>
      <color rgb="FFFF0000"/>
      <name val="Times New Roman"/>
      <family val="1"/>
      <charset val="204"/>
    </font>
    <font>
      <sz val="10"/>
      <color rgb="FFFF0000"/>
      <name val="Times New Roman"/>
      <family val="1"/>
      <charset val="204"/>
    </font>
    <font>
      <sz val="12"/>
      <color rgb="FFFF0000"/>
      <name val="Times New Roman"/>
      <family val="1"/>
      <charset val="204"/>
    </font>
    <font>
      <b/>
      <sz val="11"/>
      <color rgb="FFFF0000"/>
      <name val="Calibri"/>
      <family val="2"/>
      <charset val="204"/>
      <scheme val="minor"/>
    </font>
    <font>
      <sz val="10"/>
      <color rgb="FFFF0000"/>
      <name val="Calibri"/>
      <family val="2"/>
      <charset val="204"/>
      <scheme val="minor"/>
    </font>
    <font>
      <i/>
      <sz val="11"/>
      <color rgb="FFFF0000"/>
      <name val="Calibri"/>
      <family val="2"/>
      <charset val="204"/>
      <scheme val="minor"/>
    </font>
    <font>
      <sz val="11"/>
      <color indexed="8"/>
      <name val="Calibri"/>
      <family val="2"/>
      <charset val="204"/>
    </font>
    <font>
      <sz val="11"/>
      <color theme="1"/>
      <name val="Calibri"/>
      <family val="2"/>
      <scheme val="minor"/>
    </font>
    <font>
      <sz val="12"/>
      <color theme="1"/>
      <name val="Times New Roman"/>
      <family val="1"/>
      <charset val="204"/>
    </font>
    <font>
      <b/>
      <sz val="12"/>
      <color theme="1"/>
      <name val="Times New Roman"/>
      <family val="1"/>
      <charset val="204"/>
    </font>
    <font>
      <i/>
      <sz val="10"/>
      <color rgb="FFFF0000"/>
      <name val="Calibri"/>
      <family val="2"/>
      <charset val="204"/>
      <scheme val="minor"/>
    </font>
    <font>
      <sz val="11"/>
      <color theme="1"/>
      <name val="Times New Roman"/>
      <family val="1"/>
      <charset val="204"/>
    </font>
    <font>
      <b/>
      <sz val="11"/>
      <color theme="1"/>
      <name val="Times New Roman"/>
      <family val="1"/>
      <charset val="204"/>
    </font>
    <font>
      <i/>
      <sz val="11"/>
      <color theme="1"/>
      <name val="Times New Roman"/>
      <family val="1"/>
      <charset val="204"/>
    </font>
    <font>
      <sz val="10"/>
      <color theme="1"/>
      <name val="Times New Roman"/>
      <family val="1"/>
      <charset val="204"/>
    </font>
    <font>
      <sz val="10"/>
      <color theme="1"/>
      <name val="Calibri"/>
      <family val="2"/>
      <charset val="204"/>
      <scheme val="minor"/>
    </font>
    <font>
      <i/>
      <sz val="10"/>
      <color theme="1"/>
      <name val="Times New Roman"/>
      <family val="1"/>
      <charset val="204"/>
    </font>
    <font>
      <i/>
      <sz val="10"/>
      <color theme="1"/>
      <name val="Calibri"/>
      <family val="2"/>
      <charset val="204"/>
      <scheme val="minor"/>
    </font>
    <font>
      <i/>
      <sz val="11"/>
      <color theme="1"/>
      <name val="Calibri"/>
      <family val="2"/>
      <charset val="204"/>
      <scheme val="minor"/>
    </font>
    <font>
      <u/>
      <sz val="12"/>
      <color theme="1"/>
      <name val="Times New Roman"/>
      <family val="1"/>
      <charset val="204"/>
    </font>
    <font>
      <b/>
      <sz val="11"/>
      <color theme="1"/>
      <name val="Calibri"/>
      <family val="2"/>
      <charset val="204"/>
      <scheme val="minor"/>
    </font>
    <font>
      <b/>
      <sz val="12"/>
      <color rgb="FFFF0000"/>
      <name val="Times New Roman"/>
      <family val="1"/>
      <charset val="204"/>
    </font>
    <font>
      <b/>
      <sz val="11"/>
      <color rgb="FFFF0000"/>
      <name val="Times New Roman"/>
      <family val="1"/>
      <charset val="204"/>
    </font>
    <font>
      <i/>
      <sz val="11"/>
      <color rgb="FFFF0000"/>
      <name val="Times New Roman"/>
      <family val="1"/>
      <charset val="204"/>
    </font>
    <font>
      <b/>
      <sz val="10"/>
      <color theme="1"/>
      <name val="Times New Roman"/>
      <family val="1"/>
      <charset val="204"/>
    </font>
    <font>
      <b/>
      <i/>
      <sz val="10"/>
      <color theme="1"/>
      <name val="Times New Roman"/>
      <family val="1"/>
      <charset val="204"/>
    </font>
    <font>
      <sz val="11"/>
      <name val="Times New Roman"/>
      <family val="1"/>
      <charset val="204"/>
    </font>
    <font>
      <i/>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164" fontId="1" fillId="0" borderId="0" applyFont="0" applyFill="0" applyBorder="0" applyAlignment="0" applyProtection="0"/>
    <xf numFmtId="0" fontId="2" fillId="0" borderId="0"/>
    <xf numFmtId="0" fontId="11" fillId="0" borderId="0"/>
    <xf numFmtId="164" fontId="10" fillId="0" borderId="0" applyFont="0" applyFill="0" applyBorder="0" applyAlignment="0" applyProtection="0"/>
    <xf numFmtId="164" fontId="10" fillId="0" borderId="0" applyFont="0" applyFill="0" applyBorder="0" applyAlignment="0" applyProtection="0"/>
  </cellStyleXfs>
  <cellXfs count="269">
    <xf numFmtId="0" fontId="0" fillId="0" borderId="0" xfId="0"/>
    <xf numFmtId="165" fontId="3" fillId="0" borderId="0" xfId="1" applyNumberFormat="1" applyFont="1" applyFill="1"/>
    <xf numFmtId="0" fontId="4" fillId="0" borderId="0" xfId="0" applyFont="1" applyFill="1" applyBorder="1" applyAlignment="1">
      <alignment wrapText="1"/>
    </xf>
    <xf numFmtId="165" fontId="8" fillId="0" borderId="0" xfId="1" applyNumberFormat="1" applyFont="1" applyFill="1"/>
    <xf numFmtId="0" fontId="3" fillId="0" borderId="0" xfId="0" applyFont="1" applyFill="1"/>
    <xf numFmtId="0" fontId="6" fillId="0" borderId="0" xfId="0" applyFont="1" applyFill="1"/>
    <xf numFmtId="0" fontId="9" fillId="0" borderId="0" xfId="0" applyFont="1" applyFill="1"/>
    <xf numFmtId="0" fontId="7" fillId="0" borderId="0" xfId="0" applyFont="1" applyFill="1" applyAlignment="1">
      <alignment vertical="center"/>
    </xf>
    <xf numFmtId="0" fontId="3" fillId="0" borderId="0" xfId="0" applyFont="1" applyFill="1" applyAlignment="1">
      <alignment vertical="center"/>
    </xf>
    <xf numFmtId="0" fontId="6" fillId="0" borderId="0" xfId="0" applyFont="1" applyFill="1" applyAlignment="1">
      <alignment horizontal="justify" vertical="center"/>
    </xf>
    <xf numFmtId="0" fontId="7" fillId="0" borderId="0" xfId="0" applyFont="1" applyFill="1" applyAlignment="1">
      <alignment wrapText="1"/>
    </xf>
    <xf numFmtId="0" fontId="3" fillId="0" borderId="0" xfId="0" applyFont="1" applyFill="1" applyAlignment="1">
      <alignment vertical="center" wrapText="1"/>
    </xf>
    <xf numFmtId="165" fontId="4" fillId="0" borderId="0" xfId="1" applyNumberFormat="1" applyFont="1" applyFill="1" applyBorder="1" applyAlignment="1">
      <alignment wrapText="1"/>
    </xf>
    <xf numFmtId="0" fontId="7" fillId="0" borderId="0" xfId="0" applyFont="1" applyFill="1"/>
    <xf numFmtId="0" fontId="3" fillId="0" borderId="0" xfId="0" applyFont="1" applyFill="1" applyBorder="1" applyAlignment="1">
      <alignment vertical="center"/>
    </xf>
    <xf numFmtId="165" fontId="4" fillId="0" borderId="0" xfId="1" applyNumberFormat="1" applyFont="1" applyFill="1" applyBorder="1"/>
    <xf numFmtId="0" fontId="12" fillId="0" borderId="0" xfId="0" applyFont="1" applyFill="1" applyAlignment="1">
      <alignment horizontal="justify" vertical="center"/>
    </xf>
    <xf numFmtId="0" fontId="4" fillId="0" borderId="0" xfId="0" applyFont="1" applyFill="1" applyAlignment="1">
      <alignment horizontal="justify" vertical="center"/>
    </xf>
    <xf numFmtId="0" fontId="8" fillId="0" borderId="0" xfId="0" applyFont="1" applyFill="1"/>
    <xf numFmtId="0" fontId="6" fillId="0" borderId="0" xfId="0" applyFont="1" applyFill="1" applyAlignment="1">
      <alignment horizontal="right"/>
    </xf>
    <xf numFmtId="0" fontId="3" fillId="0" borderId="0" xfId="0" applyFont="1" applyFill="1" applyAlignment="1"/>
    <xf numFmtId="0" fontId="3" fillId="0" borderId="0" xfId="0" applyFont="1" applyFill="1" applyAlignment="1">
      <alignment horizontal="right"/>
    </xf>
    <xf numFmtId="165" fontId="3" fillId="0" borderId="0" xfId="0" applyNumberFormat="1" applyFont="1" applyFill="1"/>
    <xf numFmtId="166" fontId="3" fillId="0" borderId="0" xfId="0" applyNumberFormat="1" applyFont="1" applyFill="1"/>
    <xf numFmtId="165" fontId="3" fillId="0" borderId="0" xfId="1" applyNumberFormat="1" applyFont="1" applyFill="1" applyAlignment="1"/>
    <xf numFmtId="165" fontId="5" fillId="0" borderId="0" xfId="1" applyNumberFormat="1" applyFont="1" applyFill="1"/>
    <xf numFmtId="0" fontId="14" fillId="0" borderId="0" xfId="0" applyFont="1" applyFill="1" applyAlignment="1">
      <alignment vertical="center"/>
    </xf>
    <xf numFmtId="0" fontId="5" fillId="0" borderId="0" xfId="0" applyFont="1" applyFill="1"/>
    <xf numFmtId="0" fontId="5" fillId="0" borderId="0" xfId="0" applyNumberFormat="1" applyFont="1" applyFill="1" applyBorder="1" applyAlignment="1">
      <alignment horizontal="right" wrapText="1"/>
    </xf>
    <xf numFmtId="166" fontId="5" fillId="0" borderId="0" xfId="0" applyNumberFormat="1" applyFont="1" applyFill="1" applyBorder="1" applyAlignment="1">
      <alignment horizontal="justify" vertical="center" wrapText="1"/>
    </xf>
    <xf numFmtId="0" fontId="5" fillId="0" borderId="0" xfId="0" applyFont="1" applyFill="1" applyAlignment="1">
      <alignment horizontal="right"/>
    </xf>
    <xf numFmtId="166" fontId="5" fillId="0" borderId="0" xfId="0" applyNumberFormat="1" applyFont="1" applyFill="1"/>
    <xf numFmtId="0" fontId="12" fillId="0" borderId="0" xfId="0" applyFont="1" applyFill="1" applyAlignment="1">
      <alignment vertical="center"/>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7" fillId="0" borderId="1" xfId="0" applyFont="1" applyFill="1" applyBorder="1" applyAlignment="1">
      <alignment wrapText="1"/>
    </xf>
    <xf numFmtId="0" fontId="16" fillId="0" borderId="1" xfId="0" applyFont="1" applyFill="1" applyBorder="1" applyAlignment="1">
      <alignment wrapText="1"/>
    </xf>
    <xf numFmtId="165" fontId="0" fillId="0" borderId="1" xfId="1" applyNumberFormat="1" applyFont="1" applyFill="1" applyBorder="1"/>
    <xf numFmtId="0" fontId="0" fillId="0" borderId="0" xfId="0" applyFont="1" applyFill="1" applyBorder="1" applyAlignment="1">
      <alignment vertical="center"/>
    </xf>
    <xf numFmtId="0" fontId="15" fillId="0" borderId="0" xfId="0" applyFont="1" applyFill="1" applyBorder="1" applyAlignment="1">
      <alignment horizontal="right" vertical="center" wrapText="1"/>
    </xf>
    <xf numFmtId="165" fontId="15" fillId="0" borderId="1" xfId="1" applyNumberFormat="1" applyFont="1" applyFill="1" applyBorder="1" applyAlignment="1">
      <alignment horizontal="right" wrapText="1"/>
    </xf>
    <xf numFmtId="167" fontId="15" fillId="0" borderId="1" xfId="0" applyNumberFormat="1" applyFont="1" applyFill="1" applyBorder="1" applyAlignment="1" applyProtection="1">
      <alignment wrapText="1"/>
      <protection hidden="1"/>
    </xf>
    <xf numFmtId="165" fontId="19" fillId="0" borderId="0" xfId="1" applyNumberFormat="1" applyFont="1" applyFill="1" applyBorder="1" applyAlignment="1">
      <alignment vertical="center"/>
    </xf>
    <xf numFmtId="0" fontId="3" fillId="0" borderId="0" xfId="0" applyFont="1" applyFill="1" applyAlignment="1">
      <alignment wrapText="1"/>
    </xf>
    <xf numFmtId="0" fontId="15" fillId="0" borderId="1" xfId="1" applyNumberFormat="1" applyFont="1" applyFill="1" applyBorder="1" applyAlignment="1">
      <alignment wrapText="1"/>
    </xf>
    <xf numFmtId="0" fontId="12" fillId="0" borderId="0" xfId="0" applyFont="1" applyFill="1" applyAlignment="1">
      <alignment horizontal="justify"/>
    </xf>
    <xf numFmtId="0" fontId="0" fillId="0" borderId="0" xfId="0" applyFont="1" applyFill="1" applyAlignment="1">
      <alignment vertical="center"/>
    </xf>
    <xf numFmtId="0" fontId="0" fillId="0" borderId="0" xfId="0" applyFont="1" applyFill="1"/>
    <xf numFmtId="165" fontId="19" fillId="0" borderId="0" xfId="1" applyNumberFormat="1" applyFont="1" applyFill="1"/>
    <xf numFmtId="165" fontId="0" fillId="0" borderId="0" xfId="1" applyNumberFormat="1" applyFont="1" applyFill="1"/>
    <xf numFmtId="0" fontId="22" fillId="0" borderId="0" xfId="0" applyFont="1" applyFill="1"/>
    <xf numFmtId="0" fontId="15" fillId="0" borderId="0" xfId="0" applyNumberFormat="1" applyFont="1" applyFill="1" applyBorder="1" applyAlignment="1">
      <alignment horizontal="justify" wrapText="1"/>
    </xf>
    <xf numFmtId="165" fontId="21" fillId="0" borderId="0" xfId="1" applyNumberFormat="1" applyFont="1" applyFill="1"/>
    <xf numFmtId="165" fontId="22" fillId="0" borderId="0" xfId="1" applyNumberFormat="1" applyFont="1" applyFill="1"/>
    <xf numFmtId="0" fontId="12" fillId="0" borderId="0" xfId="0" applyFont="1" applyFill="1"/>
    <xf numFmtId="0" fontId="0" fillId="0" borderId="0" xfId="0" applyFont="1" applyFill="1" applyAlignment="1"/>
    <xf numFmtId="49" fontId="20" fillId="0" borderId="0" xfId="0" applyNumberFormat="1" applyFont="1" applyFill="1" applyBorder="1" applyAlignment="1">
      <alignment wrapText="1"/>
    </xf>
    <xf numFmtId="165" fontId="20" fillId="0" borderId="0" xfId="1" applyNumberFormat="1" applyFont="1" applyFill="1" applyBorder="1" applyAlignment="1">
      <alignment horizontal="center" wrapText="1"/>
    </xf>
    <xf numFmtId="165" fontId="18" fillId="0" borderId="0" xfId="1" applyNumberFormat="1" applyFont="1" applyFill="1"/>
    <xf numFmtId="0" fontId="18" fillId="0" borderId="0" xfId="0" applyFont="1" applyFill="1"/>
    <xf numFmtId="165" fontId="5" fillId="0" borderId="0" xfId="1" applyNumberFormat="1" applyFont="1" applyFill="1" applyBorder="1" applyAlignment="1">
      <alignment wrapText="1"/>
    </xf>
    <xf numFmtId="0" fontId="5" fillId="0" borderId="0" xfId="0" applyFont="1" applyFill="1" applyBorder="1" applyAlignment="1">
      <alignment horizontal="left" wrapText="1"/>
    </xf>
    <xf numFmtId="0" fontId="24" fillId="0" borderId="0" xfId="0" applyFont="1" applyFill="1"/>
    <xf numFmtId="166" fontId="16" fillId="0" borderId="1" xfId="0" applyNumberFormat="1" applyFont="1" applyFill="1" applyBorder="1" applyAlignment="1">
      <alignment horizontal="right" wrapText="1"/>
    </xf>
    <xf numFmtId="166" fontId="17" fillId="0" borderId="1" xfId="0" applyNumberFormat="1" applyFont="1" applyFill="1" applyBorder="1" applyAlignment="1">
      <alignment horizontal="right" wrapText="1"/>
    </xf>
    <xf numFmtId="0" fontId="15" fillId="0" borderId="0" xfId="0" applyFont="1" applyFill="1" applyAlignment="1">
      <alignment horizontal="justify" vertical="center"/>
    </xf>
    <xf numFmtId="165" fontId="17" fillId="0" borderId="1" xfId="1" applyNumberFormat="1" applyFont="1" applyFill="1" applyBorder="1" applyAlignment="1">
      <alignment horizontal="right" wrapText="1"/>
    </xf>
    <xf numFmtId="0" fontId="24" fillId="0" borderId="0" xfId="0" applyFont="1" applyFill="1" applyAlignment="1">
      <alignment vertical="center"/>
    </xf>
    <xf numFmtId="165" fontId="3" fillId="0" borderId="0" xfId="1" applyNumberFormat="1" applyFont="1" applyFill="1" applyBorder="1"/>
    <xf numFmtId="165" fontId="15" fillId="0" borderId="0" xfId="1" applyNumberFormat="1" applyFont="1" applyFill="1"/>
    <xf numFmtId="165" fontId="4" fillId="0" borderId="0" xfId="1" applyNumberFormat="1" applyFont="1" applyFill="1"/>
    <xf numFmtId="169" fontId="15" fillId="0" borderId="1" xfId="1" applyNumberFormat="1" applyFont="1" applyFill="1" applyBorder="1" applyAlignment="1">
      <alignment horizontal="right" wrapText="1"/>
    </xf>
    <xf numFmtId="165" fontId="16" fillId="0" borderId="1" xfId="1" applyNumberFormat="1" applyFont="1" applyFill="1" applyBorder="1" applyAlignment="1">
      <alignment horizontal="right" wrapText="1"/>
    </xf>
    <xf numFmtId="0" fontId="13"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165" fontId="4" fillId="0" borderId="0" xfId="1" applyNumberFormat="1" applyFont="1" applyFill="1" applyBorder="1" applyAlignment="1">
      <alignment horizontal="center" wrapText="1"/>
    </xf>
    <xf numFmtId="0" fontId="4" fillId="0" borderId="0" xfId="0" applyFont="1" applyFill="1" applyBorder="1" applyAlignment="1">
      <alignment vertical="center" wrapText="1"/>
    </xf>
    <xf numFmtId="165" fontId="26" fillId="0" borderId="0" xfId="1" applyNumberFormat="1" applyFont="1" applyFill="1" applyBorder="1" applyAlignment="1">
      <alignment vertical="center" wrapText="1"/>
    </xf>
    <xf numFmtId="165" fontId="4" fillId="0" borderId="0" xfId="1" applyNumberFormat="1" applyFont="1" applyFill="1" applyBorder="1" applyAlignment="1">
      <alignment vertical="center" wrapText="1"/>
    </xf>
    <xf numFmtId="165" fontId="4" fillId="0" borderId="0" xfId="0" applyNumberFormat="1" applyFont="1" applyFill="1" applyBorder="1" applyAlignment="1">
      <alignment vertical="center" wrapText="1"/>
    </xf>
    <xf numFmtId="165" fontId="27" fillId="0" borderId="0" xfId="0" applyNumberFormat="1" applyFont="1" applyFill="1" applyBorder="1" applyAlignment="1">
      <alignment vertical="center" wrapText="1"/>
    </xf>
    <xf numFmtId="165" fontId="26" fillId="0" borderId="0" xfId="0" applyNumberFormat="1" applyFont="1" applyFill="1" applyBorder="1" applyAlignment="1">
      <alignment vertical="center" wrapText="1"/>
    </xf>
    <xf numFmtId="166" fontId="26" fillId="0" borderId="0" xfId="0" applyNumberFormat="1" applyFont="1" applyFill="1" applyBorder="1" applyAlignment="1">
      <alignment vertical="center" wrapText="1"/>
    </xf>
    <xf numFmtId="164" fontId="26" fillId="0" borderId="0" xfId="1" applyFont="1" applyFill="1" applyBorder="1" applyAlignment="1">
      <alignment vertical="center" wrapText="1"/>
    </xf>
    <xf numFmtId="167" fontId="4" fillId="0" borderId="0" xfId="0" applyNumberFormat="1" applyFont="1" applyFill="1" applyBorder="1" applyAlignment="1" applyProtection="1">
      <alignment wrapText="1"/>
      <protection hidden="1"/>
    </xf>
    <xf numFmtId="165" fontId="4" fillId="0" borderId="0" xfId="1" applyNumberFormat="1" applyFont="1" applyFill="1" applyBorder="1" applyAlignment="1">
      <alignment horizontal="right" wrapText="1"/>
    </xf>
    <xf numFmtId="165" fontId="5" fillId="0" borderId="0" xfId="1" applyNumberFormat="1" applyFont="1" applyFill="1" applyBorder="1" applyAlignment="1">
      <alignment horizontal="center" wrapText="1"/>
    </xf>
    <xf numFmtId="169" fontId="4" fillId="0" borderId="0" xfId="1" applyNumberFormat="1" applyFont="1" applyFill="1" applyBorder="1" applyAlignment="1">
      <alignment wrapText="1"/>
    </xf>
    <xf numFmtId="169" fontId="4" fillId="0" borderId="0" xfId="1" applyNumberFormat="1" applyFont="1" applyFill="1" applyBorder="1" applyAlignment="1"/>
    <xf numFmtId="165" fontId="15" fillId="2" borderId="1" xfId="1" applyNumberFormat="1" applyFont="1" applyFill="1" applyBorder="1" applyAlignment="1">
      <alignment horizontal="right" wrapText="1"/>
    </xf>
    <xf numFmtId="0" fontId="15" fillId="2" borderId="1" xfId="1" applyNumberFormat="1" applyFont="1" applyFill="1" applyBorder="1" applyAlignment="1">
      <alignment wrapText="1"/>
    </xf>
    <xf numFmtId="166" fontId="15" fillId="0" borderId="1" xfId="0" applyNumberFormat="1" applyFont="1" applyFill="1" applyBorder="1" applyAlignment="1">
      <alignment horizontal="right" wrapText="1"/>
    </xf>
    <xf numFmtId="165" fontId="15" fillId="0" borderId="1" xfId="1" applyNumberFormat="1" applyFont="1" applyFill="1" applyBorder="1" applyAlignment="1">
      <alignment wrapText="1"/>
    </xf>
    <xf numFmtId="0" fontId="12" fillId="0" borderId="0" xfId="0" applyFont="1" applyFill="1" applyBorder="1" applyAlignment="1">
      <alignment horizontal="justify" vertical="center" wrapText="1"/>
    </xf>
    <xf numFmtId="165" fontId="12" fillId="0" borderId="0" xfId="1" applyNumberFormat="1" applyFont="1" applyFill="1" applyAlignment="1">
      <alignment horizontal="justify" vertical="center"/>
    </xf>
    <xf numFmtId="0" fontId="0" fillId="0" borderId="0" xfId="0" applyFont="1" applyFill="1" applyAlignment="1">
      <alignment horizontal="center" vertical="center"/>
    </xf>
    <xf numFmtId="169" fontId="15" fillId="0" borderId="1" xfId="1" applyNumberFormat="1" applyFont="1" applyFill="1" applyBorder="1" applyAlignment="1">
      <alignment horizontal="right"/>
    </xf>
    <xf numFmtId="168" fontId="15" fillId="0" borderId="1" xfId="1" applyNumberFormat="1" applyFont="1" applyFill="1" applyBorder="1" applyAlignment="1">
      <alignment horizontal="right" wrapText="1"/>
    </xf>
    <xf numFmtId="167" fontId="15" fillId="0" borderId="0" xfId="0" applyNumberFormat="1" applyFont="1" applyFill="1" applyBorder="1" applyAlignment="1" applyProtection="1">
      <alignment wrapText="1"/>
      <protection hidden="1"/>
    </xf>
    <xf numFmtId="169" fontId="15" fillId="0" borderId="0" xfId="0" applyNumberFormat="1" applyFont="1" applyFill="1" applyBorder="1" applyAlignment="1">
      <alignment horizontal="center"/>
    </xf>
    <xf numFmtId="165" fontId="0" fillId="0" borderId="0" xfId="1" applyNumberFormat="1" applyFont="1" applyFill="1" applyBorder="1"/>
    <xf numFmtId="165" fontId="15" fillId="0" borderId="0" xfId="1" applyNumberFormat="1" applyFont="1" applyFill="1" applyBorder="1" applyAlignment="1">
      <alignment horizontal="justify" vertical="center"/>
    </xf>
    <xf numFmtId="0" fontId="15" fillId="2" borderId="4" xfId="0" applyFont="1" applyFill="1" applyBorder="1" applyAlignment="1">
      <alignment wrapText="1"/>
    </xf>
    <xf numFmtId="169" fontId="17" fillId="0" borderId="1" xfId="0" applyNumberFormat="1" applyFont="1" applyFill="1" applyBorder="1" applyAlignment="1">
      <alignment horizontal="right" wrapText="1"/>
    </xf>
    <xf numFmtId="169" fontId="17" fillId="0" borderId="1" xfId="1" applyNumberFormat="1" applyFont="1" applyFill="1" applyBorder="1" applyAlignment="1">
      <alignment horizontal="right" wrapText="1"/>
    </xf>
    <xf numFmtId="167" fontId="17" fillId="0" borderId="0" xfId="0" applyNumberFormat="1" applyFont="1" applyFill="1" applyBorder="1" applyAlignment="1" applyProtection="1">
      <alignment wrapText="1"/>
      <protection hidden="1"/>
    </xf>
    <xf numFmtId="166" fontId="17" fillId="0" borderId="0" xfId="0" applyNumberFormat="1" applyFont="1" applyFill="1" applyBorder="1" applyAlignment="1">
      <alignment wrapText="1"/>
    </xf>
    <xf numFmtId="165" fontId="17" fillId="0" borderId="0" xfId="1" applyNumberFormat="1" applyFont="1" applyFill="1" applyBorder="1"/>
    <xf numFmtId="0" fontId="15" fillId="0" borderId="0" xfId="1" applyNumberFormat="1" applyFont="1" applyFill="1" applyBorder="1" applyAlignment="1">
      <alignment wrapText="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wrapText="1"/>
    </xf>
    <xf numFmtId="165" fontId="0" fillId="0" borderId="0" xfId="1" applyNumberFormat="1" applyFont="1" applyFill="1" applyBorder="1" applyAlignment="1">
      <alignment vertical="center"/>
    </xf>
    <xf numFmtId="165" fontId="15" fillId="2" borderId="1" xfId="1" applyNumberFormat="1" applyFont="1" applyFill="1" applyBorder="1" applyAlignment="1">
      <alignment wrapText="1"/>
    </xf>
    <xf numFmtId="167" fontId="15" fillId="0" borderId="0" xfId="2" applyNumberFormat="1" applyFont="1" applyFill="1" applyBorder="1" applyAlignment="1" applyProtection="1">
      <alignment wrapText="1"/>
      <protection hidden="1"/>
    </xf>
    <xf numFmtId="169" fontId="15" fillId="0" borderId="0" xfId="0" applyNumberFormat="1" applyFont="1" applyFill="1" applyBorder="1" applyAlignment="1">
      <alignment horizontal="right" wrapText="1"/>
    </xf>
    <xf numFmtId="165" fontId="15" fillId="0" borderId="0" xfId="1" applyNumberFormat="1" applyFont="1" applyFill="1" applyBorder="1" applyAlignment="1">
      <alignment horizontal="right"/>
    </xf>
    <xf numFmtId="165" fontId="1" fillId="0" borderId="0" xfId="1" applyNumberFormat="1" applyFont="1" applyFill="1" applyBorder="1" applyAlignment="1">
      <alignment vertical="center"/>
    </xf>
    <xf numFmtId="0" fontId="16" fillId="0" borderId="4" xfId="0" applyFont="1" applyFill="1" applyBorder="1" applyAlignment="1">
      <alignment wrapText="1"/>
    </xf>
    <xf numFmtId="165" fontId="1" fillId="0" borderId="1" xfId="1" applyNumberFormat="1" applyFont="1" applyFill="1" applyBorder="1"/>
    <xf numFmtId="165" fontId="15" fillId="0" borderId="1" xfId="1" applyNumberFormat="1" applyFont="1" applyFill="1" applyBorder="1" applyAlignment="1">
      <alignment horizontal="justify" vertical="center"/>
    </xf>
    <xf numFmtId="165" fontId="17" fillId="0" borderId="1" xfId="1" applyNumberFormat="1" applyFont="1" applyFill="1" applyBorder="1" applyAlignment="1">
      <alignment horizontal="justify" vertical="center"/>
    </xf>
    <xf numFmtId="165" fontId="15" fillId="0" borderId="1" xfId="0" applyNumberFormat="1" applyFont="1" applyFill="1" applyBorder="1" applyAlignment="1">
      <alignment horizontal="right" wrapText="1"/>
    </xf>
    <xf numFmtId="165" fontId="18" fillId="0" borderId="0" xfId="1" applyNumberFormat="1" applyFont="1" applyFill="1" applyBorder="1" applyAlignment="1">
      <alignment wrapText="1"/>
    </xf>
    <xf numFmtId="165" fontId="18" fillId="0" borderId="0" xfId="1" applyNumberFormat="1" applyFont="1" applyFill="1" applyBorder="1" applyAlignment="1">
      <alignment horizontal="center" wrapText="1"/>
    </xf>
    <xf numFmtId="165" fontId="15" fillId="0" borderId="0" xfId="1" applyNumberFormat="1" applyFont="1" applyFill="1" applyBorder="1"/>
    <xf numFmtId="0" fontId="15" fillId="0" borderId="0" xfId="1" applyNumberFormat="1" applyFont="1" applyFill="1" applyBorder="1" applyAlignment="1">
      <alignment horizontal="left" vertical="center" wrapText="1"/>
    </xf>
    <xf numFmtId="0" fontId="15" fillId="0" borderId="1" xfId="1" applyNumberFormat="1" applyFont="1" applyFill="1" applyBorder="1" applyAlignment="1">
      <alignment horizontal="justify" vertical="center" wrapText="1"/>
    </xf>
    <xf numFmtId="165" fontId="15" fillId="0" borderId="1" xfId="1" applyNumberFormat="1" applyFont="1" applyFill="1" applyBorder="1" applyAlignment="1">
      <alignment horizontal="justify"/>
    </xf>
    <xf numFmtId="0" fontId="15" fillId="0" borderId="0" xfId="0" applyFont="1" applyFill="1" applyBorder="1" applyAlignment="1">
      <alignment horizontal="left" vertical="center" wrapText="1"/>
    </xf>
    <xf numFmtId="0" fontId="15" fillId="0" borderId="0" xfId="1" applyNumberFormat="1" applyFont="1" applyFill="1" applyBorder="1" applyAlignment="1">
      <alignment horizontal="justify" vertical="center"/>
    </xf>
    <xf numFmtId="0" fontId="15" fillId="2" borderId="0" xfId="0" applyFont="1" applyFill="1" applyBorder="1" applyAlignment="1">
      <alignment horizontal="center" vertical="center" wrapText="1"/>
    </xf>
    <xf numFmtId="0" fontId="15" fillId="2" borderId="0" xfId="0" applyFont="1" applyFill="1" applyBorder="1" applyAlignment="1">
      <alignment horizontal="center" wrapText="1"/>
    </xf>
    <xf numFmtId="165" fontId="19" fillId="2" borderId="0" xfId="1" applyNumberFormat="1" applyFont="1" applyFill="1" applyBorder="1" applyAlignment="1">
      <alignment vertical="center"/>
    </xf>
    <xf numFmtId="165" fontId="0" fillId="2" borderId="0" xfId="1" applyNumberFormat="1" applyFont="1" applyFill="1" applyBorder="1" applyAlignment="1">
      <alignment vertical="center"/>
    </xf>
    <xf numFmtId="0" fontId="12" fillId="2" borderId="0" xfId="0" applyFont="1" applyFill="1" applyBorder="1" applyAlignment="1">
      <alignment horizontal="justify" vertical="center" wrapText="1"/>
    </xf>
    <xf numFmtId="0" fontId="12" fillId="2" borderId="0" xfId="0" applyFont="1" applyFill="1" applyAlignment="1">
      <alignment horizontal="justify" vertical="center"/>
    </xf>
    <xf numFmtId="165" fontId="12" fillId="2" borderId="0" xfId="1" applyNumberFormat="1" applyFont="1" applyFill="1" applyAlignment="1">
      <alignment horizontal="justify" vertical="center"/>
    </xf>
    <xf numFmtId="0" fontId="15" fillId="2" borderId="0" xfId="0" applyFont="1" applyFill="1" applyBorder="1" applyAlignment="1">
      <alignment horizontal="right" vertical="center" wrapText="1"/>
    </xf>
    <xf numFmtId="0" fontId="15" fillId="2" borderId="4"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wrapText="1"/>
    </xf>
    <xf numFmtId="166" fontId="16" fillId="2" borderId="1" xfId="0" applyNumberFormat="1" applyFont="1" applyFill="1" applyBorder="1" applyAlignment="1">
      <alignment horizontal="right" wrapText="1"/>
    </xf>
    <xf numFmtId="165" fontId="16" fillId="2" borderId="1" xfId="1" applyNumberFormat="1" applyFont="1" applyFill="1" applyBorder="1" applyAlignment="1">
      <alignment horizontal="right" wrapText="1"/>
    </xf>
    <xf numFmtId="165" fontId="0" fillId="2" borderId="1" xfId="1" applyNumberFormat="1" applyFont="1" applyFill="1" applyBorder="1"/>
    <xf numFmtId="0" fontId="17" fillId="2" borderId="1" xfId="0" applyFont="1" applyFill="1" applyBorder="1" applyAlignment="1">
      <alignment wrapText="1"/>
    </xf>
    <xf numFmtId="166" fontId="17" fillId="2" borderId="1" xfId="0" applyNumberFormat="1" applyFont="1" applyFill="1" applyBorder="1" applyAlignment="1">
      <alignment horizontal="right" wrapText="1"/>
    </xf>
    <xf numFmtId="165" fontId="17" fillId="2" borderId="1" xfId="1" applyNumberFormat="1" applyFont="1" applyFill="1" applyBorder="1" applyAlignment="1">
      <alignment horizontal="right" wrapText="1"/>
    </xf>
    <xf numFmtId="167" fontId="15" fillId="2" borderId="1" xfId="0" applyNumberFormat="1" applyFont="1" applyFill="1" applyBorder="1" applyAlignment="1" applyProtection="1">
      <alignment wrapText="1"/>
      <protection hidden="1"/>
    </xf>
    <xf numFmtId="0" fontId="17" fillId="2" borderId="1" xfId="0" applyFont="1" applyFill="1" applyBorder="1" applyAlignment="1">
      <alignment horizontal="left" vertical="center" wrapText="1"/>
    </xf>
    <xf numFmtId="165" fontId="17" fillId="2" borderId="1" xfId="1" applyNumberFormat="1" applyFont="1" applyFill="1" applyBorder="1" applyAlignment="1">
      <alignment horizontal="right" vertical="center" wrapText="1"/>
    </xf>
    <xf numFmtId="165" fontId="18" fillId="2" borderId="1" xfId="1" applyNumberFormat="1" applyFont="1" applyFill="1" applyBorder="1" applyAlignment="1">
      <alignment horizontal="right" wrapText="1"/>
    </xf>
    <xf numFmtId="0" fontId="15" fillId="0" borderId="1" xfId="1" applyNumberFormat="1" applyFont="1" applyFill="1" applyBorder="1" applyAlignment="1">
      <alignment horizontal="left" vertical="center" wrapText="1"/>
    </xf>
    <xf numFmtId="165" fontId="15" fillId="0" borderId="0" xfId="1" applyNumberFormat="1" applyFont="1" applyFill="1" applyBorder="1" applyAlignment="1">
      <alignment horizontal="right" wrapText="1"/>
    </xf>
    <xf numFmtId="170" fontId="15" fillId="0" borderId="0" xfId="1" applyNumberFormat="1" applyFont="1" applyFill="1" applyBorder="1" applyAlignment="1">
      <alignment horizontal="right" wrapText="1"/>
    </xf>
    <xf numFmtId="165" fontId="15" fillId="0" borderId="0" xfId="1" applyNumberFormat="1" applyFont="1" applyFill="1" applyBorder="1" applyAlignment="1">
      <alignment horizontal="justify"/>
    </xf>
    <xf numFmtId="0" fontId="15" fillId="0" borderId="0" xfId="1" applyNumberFormat="1" applyFont="1" applyFill="1" applyBorder="1" applyAlignment="1">
      <alignment horizontal="justify"/>
    </xf>
    <xf numFmtId="168" fontId="15" fillId="0" borderId="0" xfId="0" applyNumberFormat="1" applyFont="1" applyFill="1" applyBorder="1" applyAlignment="1">
      <alignment horizontal="center" wrapText="1"/>
    </xf>
    <xf numFmtId="165" fontId="15" fillId="0" borderId="0" xfId="1" applyNumberFormat="1" applyFont="1" applyFill="1" applyBorder="1" applyAlignment="1">
      <alignment vertical="center" wrapText="1"/>
    </xf>
    <xf numFmtId="168" fontId="15" fillId="0" borderId="1" xfId="0" applyNumberFormat="1" applyFont="1" applyFill="1" applyBorder="1" applyAlignment="1">
      <alignment horizontal="right" wrapText="1"/>
    </xf>
    <xf numFmtId="165" fontId="15" fillId="0" borderId="1" xfId="1" applyNumberFormat="1" applyFont="1" applyFill="1" applyBorder="1" applyAlignment="1">
      <alignment vertical="center" wrapText="1"/>
    </xf>
    <xf numFmtId="165" fontId="0" fillId="0" borderId="1" xfId="1" applyNumberFormat="1" applyFont="1" applyFill="1" applyBorder="1" applyAlignment="1">
      <alignment vertical="center"/>
    </xf>
    <xf numFmtId="169" fontId="15" fillId="0" borderId="1" xfId="0" applyNumberFormat="1" applyFont="1" applyFill="1" applyBorder="1" applyAlignment="1">
      <alignment horizontal="right" wrapText="1"/>
    </xf>
    <xf numFmtId="0" fontId="15" fillId="0" borderId="1" xfId="1" applyNumberFormat="1" applyFont="1" applyFill="1" applyBorder="1" applyAlignment="1">
      <alignment vertical="center" wrapText="1"/>
    </xf>
    <xf numFmtId="165" fontId="15" fillId="0" borderId="0" xfId="1" applyNumberFormat="1" applyFont="1" applyFill="1" applyBorder="1" applyAlignment="1">
      <alignment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center" wrapText="1"/>
    </xf>
    <xf numFmtId="165" fontId="12" fillId="0" borderId="0" xfId="1" applyNumberFormat="1" applyFont="1" applyFill="1" applyAlignment="1">
      <alignment vertical="center"/>
    </xf>
    <xf numFmtId="2" fontId="15" fillId="0" borderId="5" xfId="1" applyNumberFormat="1" applyFont="1" applyFill="1" applyBorder="1" applyAlignment="1">
      <alignment horizontal="left" wrapText="1"/>
    </xf>
    <xf numFmtId="165" fontId="15" fillId="0" borderId="1" xfId="1" applyNumberFormat="1" applyFont="1" applyFill="1" applyBorder="1" applyAlignment="1" applyProtection="1">
      <alignment horizontal="right" wrapText="1"/>
      <protection hidden="1"/>
    </xf>
    <xf numFmtId="0" fontId="17" fillId="0" borderId="1" xfId="0" applyFont="1" applyFill="1" applyBorder="1" applyAlignment="1">
      <alignment horizontal="left" vertical="center" wrapText="1"/>
    </xf>
    <xf numFmtId="165" fontId="15" fillId="0" borderId="1" xfId="1" applyNumberFormat="1" applyFont="1" applyFill="1" applyBorder="1" applyAlignment="1">
      <alignment vertical="center"/>
    </xf>
    <xf numFmtId="0" fontId="15" fillId="2" borderId="5" xfId="1" applyNumberFormat="1" applyFont="1" applyFill="1" applyBorder="1" applyAlignment="1">
      <alignment wrapText="1"/>
    </xf>
    <xf numFmtId="0" fontId="15" fillId="0" borderId="0" xfId="0" applyFont="1" applyFill="1" applyBorder="1" applyAlignment="1">
      <alignment wrapText="1"/>
    </xf>
    <xf numFmtId="165" fontId="0" fillId="0" borderId="0" xfId="1" applyNumberFormat="1" applyFont="1" applyFill="1" applyBorder="1" applyAlignment="1">
      <alignment wrapText="1"/>
    </xf>
    <xf numFmtId="165" fontId="0" fillId="0" borderId="0" xfId="1" applyNumberFormat="1" applyFont="1" applyFill="1" applyBorder="1" applyAlignment="1">
      <alignment horizontal="center" vertical="center" wrapText="1"/>
    </xf>
    <xf numFmtId="165" fontId="12" fillId="0" borderId="0" xfId="1" applyNumberFormat="1" applyFont="1" applyFill="1" applyBorder="1" applyAlignment="1">
      <alignment horizontal="center" vertical="center" wrapText="1"/>
    </xf>
    <xf numFmtId="49" fontId="15" fillId="0" borderId="1" xfId="0" applyNumberFormat="1" applyFont="1" applyFill="1" applyBorder="1" applyAlignment="1">
      <alignment wrapText="1"/>
    </xf>
    <xf numFmtId="165" fontId="0" fillId="0" borderId="0" xfId="1" applyNumberFormat="1" applyFont="1" applyFill="1" applyAlignment="1">
      <alignment vertical="center"/>
    </xf>
    <xf numFmtId="165" fontId="15" fillId="0" borderId="0" xfId="1" applyNumberFormat="1" applyFont="1" applyFill="1" applyAlignment="1">
      <alignment horizontal="right" vertical="center"/>
    </xf>
    <xf numFmtId="165" fontId="0" fillId="0" borderId="1" xfId="1" applyNumberFormat="1" applyFont="1" applyFill="1" applyBorder="1" applyAlignment="1">
      <alignment horizontal="center"/>
    </xf>
    <xf numFmtId="0" fontId="15" fillId="0" borderId="1" xfId="0" applyFont="1" applyFill="1" applyBorder="1" applyAlignment="1">
      <alignment horizontal="left" wrapText="1"/>
    </xf>
    <xf numFmtId="165" fontId="15" fillId="0" borderId="3" xfId="1" applyNumberFormat="1" applyFont="1" applyFill="1" applyBorder="1" applyAlignment="1">
      <alignment horizontal="right" wrapText="1"/>
    </xf>
    <xf numFmtId="0" fontId="15" fillId="0" borderId="1" xfId="0" applyNumberFormat="1" applyFont="1" applyFill="1" applyBorder="1" applyAlignment="1">
      <alignment horizontal="left" vertical="top" wrapText="1"/>
    </xf>
    <xf numFmtId="165" fontId="15" fillId="0" borderId="3" xfId="1" applyNumberFormat="1" applyFont="1" applyFill="1" applyBorder="1" applyAlignment="1" applyProtection="1">
      <alignment horizontal="right" wrapText="1"/>
      <protection hidden="1"/>
    </xf>
    <xf numFmtId="0" fontId="15" fillId="2" borderId="1" xfId="1" applyNumberFormat="1" applyFont="1" applyFill="1" applyBorder="1" applyAlignment="1">
      <alignment horizontal="left" wrapText="1"/>
    </xf>
    <xf numFmtId="0" fontId="15" fillId="0" borderId="1" xfId="0" applyFont="1" applyFill="1" applyBorder="1" applyAlignment="1">
      <alignment horizontal="right" wrapText="1"/>
    </xf>
    <xf numFmtId="0" fontId="20" fillId="2" borderId="0" xfId="0" applyFont="1" applyFill="1" applyBorder="1" applyAlignment="1">
      <alignment wrapText="1"/>
    </xf>
    <xf numFmtId="165" fontId="20" fillId="2" borderId="0" xfId="0" applyNumberFormat="1" applyFont="1" applyFill="1" applyBorder="1" applyAlignment="1">
      <alignment vertical="center" wrapText="1"/>
    </xf>
    <xf numFmtId="165" fontId="28" fillId="2" borderId="0" xfId="1" applyNumberFormat="1" applyFont="1" applyFill="1" applyBorder="1" applyAlignment="1">
      <alignment vertical="center" wrapText="1"/>
    </xf>
    <xf numFmtId="165" fontId="17" fillId="0" borderId="0" xfId="0" applyNumberFormat="1" applyFont="1" applyFill="1" applyBorder="1" applyAlignment="1">
      <alignment vertical="center" wrapText="1"/>
    </xf>
    <xf numFmtId="0" fontId="13" fillId="0" borderId="2" xfId="0" applyFont="1" applyFill="1" applyBorder="1" applyAlignment="1">
      <alignment horizontal="center" vertical="center" wrapText="1"/>
    </xf>
    <xf numFmtId="168" fontId="18" fillId="0" borderId="1" xfId="0" applyNumberFormat="1" applyFont="1" applyFill="1" applyBorder="1" applyAlignment="1">
      <alignment wrapText="1"/>
    </xf>
    <xf numFmtId="170" fontId="18" fillId="0" borderId="1" xfId="1" applyNumberFormat="1" applyFont="1" applyFill="1" applyBorder="1" applyAlignment="1">
      <alignment horizontal="right" wrapText="1"/>
    </xf>
    <xf numFmtId="168" fontId="20" fillId="0" borderId="1" xfId="0" applyNumberFormat="1" applyFont="1" applyFill="1" applyBorder="1" applyAlignment="1">
      <alignment wrapText="1"/>
    </xf>
    <xf numFmtId="170" fontId="20" fillId="0" borderId="1" xfId="1" applyNumberFormat="1" applyFont="1" applyFill="1" applyBorder="1" applyAlignment="1">
      <alignment horizontal="right" wrapText="1"/>
    </xf>
    <xf numFmtId="170" fontId="15" fillId="0" borderId="1" xfId="1" applyNumberFormat="1" applyFont="1" applyFill="1" applyBorder="1" applyAlignment="1">
      <alignment horizontal="right" wrapText="1"/>
    </xf>
    <xf numFmtId="168" fontId="17" fillId="0" borderId="1" xfId="0" applyNumberFormat="1" applyFont="1" applyFill="1" applyBorder="1" applyAlignment="1">
      <alignment horizontal="right" wrapText="1"/>
    </xf>
    <xf numFmtId="170" fontId="17" fillId="0" borderId="1" xfId="1" applyNumberFormat="1" applyFont="1" applyFill="1" applyBorder="1" applyAlignment="1">
      <alignment horizontal="right" wrapText="1"/>
    </xf>
    <xf numFmtId="0" fontId="16" fillId="0" borderId="1" xfId="0" applyFont="1" applyFill="1" applyBorder="1" applyAlignment="1">
      <alignment horizontal="left" vertical="center" wrapText="1"/>
    </xf>
    <xf numFmtId="167" fontId="17" fillId="0" borderId="1" xfId="2" applyNumberFormat="1" applyFont="1" applyFill="1" applyBorder="1" applyAlignment="1" applyProtection="1">
      <alignment wrapText="1"/>
      <protection hidden="1"/>
    </xf>
    <xf numFmtId="165" fontId="20" fillId="0" borderId="1" xfId="1" applyNumberFormat="1" applyFont="1" applyFill="1" applyBorder="1" applyAlignment="1">
      <alignment horizontal="right" wrapText="1"/>
    </xf>
    <xf numFmtId="167" fontId="16" fillId="2" borderId="1" xfId="0" applyNumberFormat="1" applyFont="1" applyFill="1" applyBorder="1" applyAlignment="1" applyProtection="1">
      <alignment wrapText="1"/>
      <protection hidden="1"/>
    </xf>
    <xf numFmtId="165" fontId="28" fillId="2" borderId="1" xfId="1" applyNumberFormat="1" applyFont="1" applyFill="1" applyBorder="1" applyAlignment="1">
      <alignment horizontal="right" vertical="center" wrapText="1"/>
    </xf>
    <xf numFmtId="0" fontId="20" fillId="2" borderId="4" xfId="0" applyFont="1" applyFill="1" applyBorder="1" applyAlignment="1">
      <alignment wrapText="1"/>
    </xf>
    <xf numFmtId="165" fontId="20" fillId="2" borderId="1" xfId="1" applyNumberFormat="1" applyFont="1" applyFill="1" applyBorder="1" applyAlignment="1">
      <alignment horizontal="right" vertical="center" wrapText="1"/>
    </xf>
    <xf numFmtId="0" fontId="28" fillId="2" borderId="1" xfId="0" applyFont="1" applyFill="1" applyBorder="1" applyAlignment="1">
      <alignment wrapText="1"/>
    </xf>
    <xf numFmtId="165" fontId="16" fillId="2" borderId="1" xfId="0" applyNumberFormat="1" applyFont="1" applyFill="1" applyBorder="1" applyAlignment="1">
      <alignment horizontal="right" vertical="center" wrapText="1"/>
    </xf>
    <xf numFmtId="165" fontId="20" fillId="2" borderId="1" xfId="0" applyNumberFormat="1" applyFont="1" applyFill="1" applyBorder="1" applyAlignment="1">
      <alignment horizontal="right" vertical="center" wrapText="1"/>
    </xf>
    <xf numFmtId="165" fontId="18" fillId="2" borderId="1" xfId="1" applyNumberFormat="1" applyFont="1" applyFill="1" applyBorder="1" applyAlignment="1">
      <alignment horizontal="right" vertical="center" wrapText="1"/>
    </xf>
    <xf numFmtId="166" fontId="16" fillId="2" borderId="1" xfId="0" applyNumberFormat="1" applyFont="1" applyFill="1" applyBorder="1" applyAlignment="1">
      <alignment horizontal="right" vertical="center" wrapText="1"/>
    </xf>
    <xf numFmtId="165" fontId="16" fillId="2" borderId="1" xfId="1" applyNumberFormat="1" applyFont="1" applyFill="1" applyBorder="1" applyAlignment="1">
      <alignment horizontal="right" vertical="center" wrapText="1"/>
    </xf>
    <xf numFmtId="168" fontId="20" fillId="2" borderId="1" xfId="0" applyNumberFormat="1" applyFont="1" applyFill="1" applyBorder="1" applyAlignment="1">
      <alignment horizontal="right" vertical="center" wrapText="1"/>
    </xf>
    <xf numFmtId="169" fontId="20" fillId="2" borderId="1" xfId="1" applyNumberFormat="1" applyFont="1" applyFill="1" applyBorder="1" applyAlignment="1">
      <alignment horizontal="right" vertical="center" wrapText="1"/>
    </xf>
    <xf numFmtId="165" fontId="28" fillId="2" borderId="1" xfId="0" applyNumberFormat="1" applyFont="1" applyFill="1" applyBorder="1" applyAlignment="1">
      <alignment horizontal="right" vertical="center" wrapText="1"/>
    </xf>
    <xf numFmtId="169" fontId="29" fillId="2" borderId="1" xfId="1" applyNumberFormat="1" applyFont="1" applyFill="1" applyBorder="1" applyAlignment="1">
      <alignment horizontal="right" vertical="center" wrapText="1"/>
    </xf>
    <xf numFmtId="0" fontId="28" fillId="2" borderId="1" xfId="0" applyFont="1" applyFill="1" applyBorder="1" applyAlignment="1">
      <alignment horizontal="left" vertical="center" wrapText="1"/>
    </xf>
    <xf numFmtId="0" fontId="16" fillId="2" borderId="4" xfId="0" applyFont="1" applyFill="1" applyBorder="1" applyAlignment="1">
      <alignment vertical="center" wrapText="1"/>
    </xf>
    <xf numFmtId="0" fontId="15" fillId="0" borderId="5" xfId="0" applyFont="1" applyFill="1" applyBorder="1" applyAlignment="1">
      <alignment horizontal="center" vertical="center"/>
    </xf>
    <xf numFmtId="165" fontId="15" fillId="0" borderId="0" xfId="1" applyNumberFormat="1" applyFont="1" applyFill="1" applyBorder="1" applyAlignment="1">
      <alignment horizontal="center" wrapText="1"/>
    </xf>
    <xf numFmtId="0" fontId="16" fillId="0" borderId="1" xfId="0" applyFont="1" applyFill="1" applyBorder="1" applyAlignment="1">
      <alignment horizontal="left" wrapText="1"/>
    </xf>
    <xf numFmtId="165" fontId="24" fillId="0" borderId="0" xfId="1" applyNumberFormat="1" applyFont="1" applyFill="1" applyAlignment="1">
      <alignment vertical="center"/>
    </xf>
    <xf numFmtId="0" fontId="15" fillId="0" borderId="2" xfId="0" applyFont="1" applyFill="1" applyBorder="1" applyAlignment="1"/>
    <xf numFmtId="0" fontId="13" fillId="0" borderId="1" xfId="0" applyFont="1" applyFill="1" applyBorder="1" applyAlignment="1">
      <alignment horizontal="left" vertical="center" wrapText="1"/>
    </xf>
    <xf numFmtId="165" fontId="16" fillId="0" borderId="1" xfId="1" applyNumberFormat="1" applyFont="1" applyFill="1" applyBorder="1" applyAlignment="1">
      <alignment wrapText="1"/>
    </xf>
    <xf numFmtId="0" fontId="20" fillId="0" borderId="1" xfId="0" applyFont="1" applyFill="1" applyBorder="1" applyAlignment="1">
      <alignment horizontal="left" vertical="center" wrapText="1"/>
    </xf>
    <xf numFmtId="166" fontId="7" fillId="0" borderId="0" xfId="0" applyNumberFormat="1" applyFont="1" applyFill="1" applyAlignment="1">
      <alignment wrapText="1"/>
    </xf>
    <xf numFmtId="166" fontId="4" fillId="0" borderId="0" xfId="0" applyNumberFormat="1" applyFont="1" applyFill="1" applyAlignment="1">
      <alignment horizontal="justify" vertical="center"/>
    </xf>
    <xf numFmtId="0" fontId="15" fillId="2" borderId="1" xfId="1" applyNumberFormat="1" applyFont="1" applyFill="1" applyBorder="1" applyAlignment="1">
      <alignment horizontal="justify" vertical="center" wrapText="1"/>
    </xf>
    <xf numFmtId="0" fontId="20" fillId="2" borderId="1" xfId="0" applyFont="1" applyFill="1" applyBorder="1" applyAlignment="1">
      <alignment horizontal="left" wrapText="1"/>
    </xf>
    <xf numFmtId="0" fontId="30" fillId="2" borderId="1" xfId="0" applyFont="1" applyFill="1" applyBorder="1" applyAlignment="1">
      <alignment horizontal="center" vertical="center" wrapText="1"/>
    </xf>
    <xf numFmtId="165" fontId="12" fillId="0" borderId="0" xfId="1" applyNumberFormat="1" applyFont="1" applyFill="1" applyAlignment="1">
      <alignment horizontal="right"/>
    </xf>
    <xf numFmtId="165" fontId="3" fillId="0" borderId="1" xfId="1" applyNumberFormat="1" applyFont="1" applyFill="1" applyBorder="1"/>
    <xf numFmtId="165" fontId="3" fillId="2" borderId="1" xfId="1" applyNumberFormat="1" applyFont="1" applyFill="1" applyBorder="1"/>
    <xf numFmtId="169" fontId="20" fillId="0" borderId="1" xfId="1" applyNumberFormat="1" applyFont="1" applyFill="1" applyBorder="1" applyAlignment="1">
      <alignment horizontal="right" wrapText="1"/>
    </xf>
    <xf numFmtId="0" fontId="13" fillId="0" borderId="0" xfId="0" applyFont="1" applyFill="1" applyBorder="1" applyAlignment="1">
      <alignment vertical="center" wrapText="1"/>
    </xf>
    <xf numFmtId="0" fontId="15" fillId="0" borderId="2" xfId="0" applyFont="1" applyFill="1" applyBorder="1" applyAlignment="1">
      <alignment horizontal="right"/>
    </xf>
    <xf numFmtId="165" fontId="18" fillId="0" borderId="0" xfId="1" applyNumberFormat="1" applyFont="1" applyFill="1" applyAlignment="1">
      <alignment horizontal="right"/>
    </xf>
    <xf numFmtId="0" fontId="17" fillId="0" borderId="0" xfId="0" applyFont="1" applyFill="1" applyBorder="1" applyAlignment="1">
      <alignment horizontal="left" vertical="center" wrapText="1"/>
    </xf>
    <xf numFmtId="169" fontId="17" fillId="0" borderId="0" xfId="0" applyNumberFormat="1" applyFont="1" applyFill="1" applyBorder="1" applyAlignment="1">
      <alignment horizontal="right" wrapText="1"/>
    </xf>
    <xf numFmtId="169" fontId="17" fillId="0" borderId="0" xfId="1" applyNumberFormat="1" applyFont="1" applyFill="1" applyBorder="1" applyAlignment="1">
      <alignment horizontal="right" wrapText="1"/>
    </xf>
    <xf numFmtId="165" fontId="15" fillId="0" borderId="0" xfId="1" applyNumberFormat="1" applyFont="1" applyFill="1" applyBorder="1" applyAlignment="1">
      <alignment vertical="center"/>
    </xf>
    <xf numFmtId="0" fontId="15" fillId="0" borderId="1" xfId="0" applyFont="1" applyFill="1" applyBorder="1" applyAlignment="1">
      <alignment vertical="center" wrapText="1"/>
    </xf>
    <xf numFmtId="168" fontId="18" fillId="0" borderId="1" xfId="1" applyNumberFormat="1" applyFont="1" applyFill="1" applyBorder="1" applyAlignment="1">
      <alignment wrapText="1"/>
    </xf>
    <xf numFmtId="165" fontId="1" fillId="0" borderId="0" xfId="1" applyNumberFormat="1" applyFont="1" applyFill="1" applyAlignment="1">
      <alignment vertical="center"/>
    </xf>
    <xf numFmtId="0" fontId="15" fillId="0" borderId="1" xfId="0" applyFont="1" applyFill="1" applyBorder="1" applyAlignment="1">
      <alignment wrapText="1"/>
    </xf>
    <xf numFmtId="0" fontId="15" fillId="0" borderId="1" xfId="0" applyFont="1" applyFill="1" applyBorder="1" applyAlignment="1">
      <alignment horizontal="left"/>
    </xf>
    <xf numFmtId="167" fontId="15" fillId="0" borderId="1" xfId="0" applyNumberFormat="1" applyFont="1" applyFill="1" applyBorder="1" applyAlignment="1" applyProtection="1">
      <alignment horizontal="left" wrapText="1"/>
      <protection hidden="1"/>
    </xf>
    <xf numFmtId="0" fontId="17" fillId="0" borderId="4" xfId="0" applyFont="1" applyFill="1" applyBorder="1" applyAlignment="1">
      <alignment wrapText="1"/>
    </xf>
    <xf numFmtId="166" fontId="17" fillId="0" borderId="3" xfId="0" applyNumberFormat="1" applyFont="1" applyFill="1" applyBorder="1" applyAlignment="1">
      <alignment horizontal="right" wrapText="1"/>
    </xf>
    <xf numFmtId="165" fontId="17" fillId="0" borderId="1" xfId="1" applyNumberFormat="1" applyFont="1" applyFill="1" applyBorder="1" applyAlignment="1">
      <alignment horizontal="right" vertical="center" wrapText="1"/>
    </xf>
    <xf numFmtId="169" fontId="17" fillId="0" borderId="1" xfId="1" applyNumberFormat="1" applyFont="1" applyFill="1" applyBorder="1" applyAlignment="1">
      <alignment horizontal="right" vertical="center" wrapText="1"/>
    </xf>
    <xf numFmtId="0" fontId="4" fillId="0" borderId="1" xfId="1" applyNumberFormat="1" applyFont="1" applyFill="1" applyBorder="1" applyAlignment="1">
      <alignment wrapText="1"/>
    </xf>
    <xf numFmtId="0" fontId="15" fillId="0" borderId="1" xfId="1" applyNumberFormat="1" applyFont="1" applyFill="1" applyBorder="1" applyAlignment="1">
      <alignment horizontal="left" wrapText="1"/>
    </xf>
    <xf numFmtId="0" fontId="30" fillId="0" borderId="1" xfId="1" applyNumberFormat="1" applyFont="1" applyFill="1" applyBorder="1" applyAlignment="1">
      <alignment wrapText="1"/>
    </xf>
    <xf numFmtId="2" fontId="30" fillId="0" borderId="1" xfId="1" applyNumberFormat="1" applyFont="1" applyFill="1" applyBorder="1" applyAlignment="1">
      <alignment wrapText="1"/>
    </xf>
    <xf numFmtId="165" fontId="30" fillId="0" borderId="1" xfId="1" applyNumberFormat="1" applyFont="1" applyFill="1" applyBorder="1" applyAlignment="1">
      <alignment wrapText="1"/>
    </xf>
    <xf numFmtId="0" fontId="30" fillId="0" borderId="1" xfId="1" applyNumberFormat="1" applyFont="1" applyFill="1" applyBorder="1" applyAlignment="1">
      <alignment horizontal="left" vertical="top" wrapText="1"/>
    </xf>
    <xf numFmtId="165" fontId="31" fillId="0" borderId="1" xfId="1" applyNumberFormat="1" applyFont="1" applyFill="1" applyBorder="1" applyAlignment="1">
      <alignment horizontal="left" vertical="top"/>
    </xf>
    <xf numFmtId="171" fontId="30" fillId="0" borderId="1" xfId="1" applyNumberFormat="1" applyFont="1" applyFill="1" applyBorder="1" applyAlignment="1">
      <alignment wrapText="1"/>
    </xf>
    <xf numFmtId="168" fontId="15" fillId="0" borderId="0" xfId="1" applyNumberFormat="1" applyFont="1" applyFill="1" applyBorder="1" applyAlignment="1">
      <alignment horizontal="right" wrapText="1"/>
    </xf>
    <xf numFmtId="0" fontId="15" fillId="2" borderId="0" xfId="1" applyNumberFormat="1" applyFont="1" applyFill="1" applyBorder="1" applyAlignment="1">
      <alignment wrapText="1"/>
    </xf>
    <xf numFmtId="166" fontId="15" fillId="0" borderId="0" xfId="0" applyNumberFormat="1" applyFont="1" applyFill="1" applyBorder="1" applyAlignment="1">
      <alignment horizontal="right" wrapText="1"/>
    </xf>
    <xf numFmtId="0" fontId="13" fillId="0" borderId="0" xfId="0" applyFont="1" applyFill="1" applyBorder="1" applyAlignment="1">
      <alignment horizontal="center" vertical="center" wrapText="1"/>
    </xf>
    <xf numFmtId="0" fontId="12" fillId="0" borderId="0" xfId="0" applyFont="1" applyFill="1" applyAlignment="1">
      <alignment horizontal="left" wrapText="1"/>
    </xf>
    <xf numFmtId="0" fontId="15" fillId="0" borderId="0" xfId="0" applyFont="1" applyFill="1" applyBorder="1" applyAlignment="1">
      <alignment horizontal="right"/>
    </xf>
    <xf numFmtId="0" fontId="13" fillId="0" borderId="0" xfId="0" applyFont="1" applyFill="1" applyBorder="1" applyAlignment="1">
      <alignment horizontal="left" vertical="center" wrapText="1"/>
    </xf>
    <xf numFmtId="0" fontId="13" fillId="2" borderId="0" xfId="0" applyFont="1" applyFill="1" applyBorder="1" applyAlignment="1">
      <alignment horizontal="center" vertical="center" wrapText="1"/>
    </xf>
    <xf numFmtId="0" fontId="18" fillId="0" borderId="0" xfId="0" applyNumberFormat="1" applyFont="1" applyFill="1" applyBorder="1" applyAlignment="1">
      <alignment horizontal="justify" vertical="center" wrapText="1"/>
    </xf>
    <xf numFmtId="0" fontId="12" fillId="0" borderId="0" xfId="0" applyNumberFormat="1" applyFont="1" applyFill="1" applyBorder="1" applyAlignment="1">
      <alignment horizontal="justify" wrapText="1"/>
    </xf>
  </cellXfs>
  <cellStyles count="6">
    <cellStyle name="Обычный" xfId="0" builtinId="0"/>
    <cellStyle name="Обычный 2" xfId="2"/>
    <cellStyle name="Обычный 2 2" xfId="3"/>
    <cellStyle name="Финансовый" xfId="1" builtinId="3"/>
    <cellStyle name="Финансовый 2" xfId="5"/>
    <cellStyle name="Финансов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sheetPr>
  <dimension ref="A1:F300"/>
  <sheetViews>
    <sheetView tabSelected="1" view="pageBreakPreview" topLeftCell="A169" zoomScale="90" zoomScaleNormal="100" zoomScaleSheetLayoutView="90" zoomScalePageLayoutView="90" workbookViewId="0">
      <selection activeCell="F162" sqref="F162"/>
    </sheetView>
  </sheetViews>
  <sheetFormatPr defaultColWidth="9.140625" defaultRowHeight="15"/>
  <cols>
    <col min="1" max="1" width="54.28515625" style="4" customWidth="1"/>
    <col min="2" max="2" width="22.42578125" style="4" customWidth="1"/>
    <col min="3" max="3" width="15.7109375" style="20" customWidth="1"/>
    <col min="4" max="4" width="16" style="3" customWidth="1"/>
    <col min="5" max="5" width="58.140625" style="1" customWidth="1"/>
    <col min="6" max="6" width="36.28515625" style="4" customWidth="1"/>
    <col min="7" max="8" width="9.140625" style="4"/>
    <col min="9" max="9" width="60.28515625" style="4" customWidth="1"/>
    <col min="10" max="16384" width="9.140625" style="4"/>
  </cols>
  <sheetData>
    <row r="1" spans="1:5" ht="15.75">
      <c r="E1" s="230" t="s">
        <v>122</v>
      </c>
    </row>
    <row r="2" spans="1:5" ht="15.75">
      <c r="E2" s="230" t="s">
        <v>123</v>
      </c>
    </row>
    <row r="3" spans="1:5" ht="15.75">
      <c r="A3" s="265" t="s">
        <v>124</v>
      </c>
      <c r="B3" s="265"/>
      <c r="C3" s="265"/>
      <c r="D3" s="265"/>
      <c r="E3" s="265"/>
    </row>
    <row r="4" spans="1:5">
      <c r="A4" s="47"/>
      <c r="B4" s="221"/>
      <c r="C4" s="221"/>
      <c r="D4" s="235" t="s">
        <v>6</v>
      </c>
      <c r="E4" s="49"/>
    </row>
    <row r="5" spans="1:5" s="8" customFormat="1" ht="108" customHeight="1">
      <c r="A5" s="34" t="s">
        <v>8</v>
      </c>
      <c r="B5" s="229" t="s">
        <v>129</v>
      </c>
      <c r="C5" s="34" t="s">
        <v>121</v>
      </c>
      <c r="D5" s="34" t="s">
        <v>15</v>
      </c>
      <c r="E5" s="177"/>
    </row>
    <row r="6" spans="1:5" ht="17.25" customHeight="1">
      <c r="A6" s="222" t="s">
        <v>10</v>
      </c>
      <c r="B6" s="72">
        <f>B7+B9</f>
        <v>5843206.6999999993</v>
      </c>
      <c r="C6" s="72">
        <f>C7+C9</f>
        <v>5696509.2000000002</v>
      </c>
      <c r="D6" s="223">
        <f>C6/B6*100</f>
        <v>97.489435039154117</v>
      </c>
    </row>
    <row r="7" spans="1:5" ht="16.5" customHeight="1">
      <c r="A7" s="198" t="s">
        <v>11</v>
      </c>
      <c r="B7" s="72">
        <f>B33</f>
        <v>5765232.7999999989</v>
      </c>
      <c r="C7" s="72">
        <f>C33</f>
        <v>5627944.2999999998</v>
      </c>
      <c r="D7" s="223">
        <f>C7/B7*100</f>
        <v>97.618682458061386</v>
      </c>
    </row>
    <row r="8" spans="1:5">
      <c r="A8" s="224" t="s">
        <v>12</v>
      </c>
      <c r="B8" s="200">
        <f>B7/B6*100</f>
        <v>98.665563208640208</v>
      </c>
      <c r="C8" s="200">
        <f>C7/C6*100</f>
        <v>98.796369889124364</v>
      </c>
      <c r="D8" s="92"/>
      <c r="E8" s="49"/>
    </row>
    <row r="9" spans="1:5" ht="16.5" customHeight="1">
      <c r="A9" s="198" t="s">
        <v>13</v>
      </c>
      <c r="B9" s="72">
        <v>77973.899999999994</v>
      </c>
      <c r="C9" s="72">
        <v>68564.899999999994</v>
      </c>
      <c r="D9" s="223">
        <f>C9/B9*100</f>
        <v>87.933141730758621</v>
      </c>
      <c r="E9" s="49"/>
    </row>
    <row r="10" spans="1:5">
      <c r="A10" s="224" t="s">
        <v>12</v>
      </c>
      <c r="B10" s="200">
        <f>B9/B6*100</f>
        <v>1.3344367913597854</v>
      </c>
      <c r="C10" s="200">
        <f>C9/C6*100</f>
        <v>1.2036301108756218</v>
      </c>
      <c r="D10" s="92"/>
      <c r="E10" s="49"/>
    </row>
    <row r="11" spans="1:5">
      <c r="A11" s="47"/>
      <c r="B11" s="47"/>
      <c r="C11" s="55"/>
      <c r="D11" s="48"/>
      <c r="E11" s="49"/>
    </row>
    <row r="12" spans="1:5" ht="15.75">
      <c r="A12" s="263" t="s">
        <v>33</v>
      </c>
      <c r="B12" s="263"/>
      <c r="C12" s="263"/>
      <c r="D12" s="263"/>
      <c r="E12" s="263"/>
    </row>
    <row r="13" spans="1:5" ht="15" customHeight="1">
      <c r="A13" s="264"/>
      <c r="B13" s="264"/>
      <c r="C13" s="264"/>
      <c r="D13" s="236" t="s">
        <v>6</v>
      </c>
      <c r="E13" s="49"/>
    </row>
    <row r="14" spans="1:5" s="8" customFormat="1" ht="109.5" customHeight="1">
      <c r="A14" s="217" t="s">
        <v>9</v>
      </c>
      <c r="B14" s="229" t="s">
        <v>129</v>
      </c>
      <c r="C14" s="34" t="s">
        <v>121</v>
      </c>
      <c r="D14" s="34" t="s">
        <v>15</v>
      </c>
      <c r="E14" s="177"/>
    </row>
    <row r="15" spans="1:5" ht="30">
      <c r="A15" s="180" t="s">
        <v>40</v>
      </c>
      <c r="B15" s="91">
        <f>B80</f>
        <v>2925279.6</v>
      </c>
      <c r="C15" s="91">
        <f>C80</f>
        <v>2876775.1</v>
      </c>
      <c r="D15" s="40">
        <f t="shared" ref="D15:D25" si="0">C15/B15*100</f>
        <v>98.341884994514714</v>
      </c>
      <c r="E15" s="218"/>
    </row>
    <row r="16" spans="1:5" s="5" customFormat="1" ht="45">
      <c r="A16" s="180" t="s">
        <v>41</v>
      </c>
      <c r="B16" s="91">
        <f>B101</f>
        <v>282309.2</v>
      </c>
      <c r="C16" s="91">
        <f>C101</f>
        <v>282289.2</v>
      </c>
      <c r="D16" s="40">
        <f t="shared" si="0"/>
        <v>99.992915569170265</v>
      </c>
      <c r="E16" s="75"/>
    </row>
    <row r="17" spans="1:5" s="5" customFormat="1" ht="15.75">
      <c r="A17" s="245" t="s">
        <v>29</v>
      </c>
      <c r="B17" s="91">
        <f>B110</f>
        <v>351165.5</v>
      </c>
      <c r="C17" s="91">
        <f>C110</f>
        <v>348612.2</v>
      </c>
      <c r="D17" s="40">
        <f t="shared" si="0"/>
        <v>99.27290693419485</v>
      </c>
      <c r="E17" s="75"/>
    </row>
    <row r="18" spans="1:5" s="5" customFormat="1" ht="30">
      <c r="A18" s="246" t="s">
        <v>32</v>
      </c>
      <c r="B18" s="91">
        <f>B125</f>
        <v>18533.099999999999</v>
      </c>
      <c r="C18" s="91">
        <f>C125</f>
        <v>18533</v>
      </c>
      <c r="D18" s="40">
        <f t="shared" si="0"/>
        <v>99.999460424861468</v>
      </c>
      <c r="E18" s="75"/>
    </row>
    <row r="19" spans="1:5" ht="45">
      <c r="A19" s="180" t="s">
        <v>113</v>
      </c>
      <c r="B19" s="91">
        <f>B133</f>
        <v>373483.9</v>
      </c>
      <c r="C19" s="91">
        <f>C133</f>
        <v>366432.9</v>
      </c>
      <c r="D19" s="40">
        <f t="shared" si="0"/>
        <v>98.112100682251636</v>
      </c>
      <c r="E19" s="75"/>
    </row>
    <row r="20" spans="1:5" ht="60.75" customHeight="1">
      <c r="A20" s="180" t="s">
        <v>42</v>
      </c>
      <c r="B20" s="91">
        <f>B144</f>
        <v>39358.5</v>
      </c>
      <c r="C20" s="91">
        <f>C144</f>
        <v>38944.699999999997</v>
      </c>
      <c r="D20" s="40">
        <f t="shared" si="0"/>
        <v>98.948638794669506</v>
      </c>
    </row>
    <row r="21" spans="1:5" ht="30">
      <c r="A21" s="180" t="s">
        <v>19</v>
      </c>
      <c r="B21" s="91">
        <f>B151</f>
        <v>9974.7999999999993</v>
      </c>
      <c r="C21" s="91">
        <f>C151</f>
        <v>9974.7999999999993</v>
      </c>
      <c r="D21" s="40">
        <f t="shared" si="0"/>
        <v>100</v>
      </c>
    </row>
    <row r="22" spans="1:5" ht="105" customHeight="1">
      <c r="A22" s="217" t="s">
        <v>9</v>
      </c>
      <c r="B22" s="229" t="s">
        <v>129</v>
      </c>
      <c r="C22" s="34" t="s">
        <v>121</v>
      </c>
      <c r="D22" s="34" t="s">
        <v>15</v>
      </c>
    </row>
    <row r="23" spans="1:5" ht="30">
      <c r="A23" s="180" t="s">
        <v>20</v>
      </c>
      <c r="B23" s="91">
        <f>B158</f>
        <v>265553.19999999995</v>
      </c>
      <c r="C23" s="91">
        <f>C158</f>
        <v>253968.9</v>
      </c>
      <c r="D23" s="40">
        <f t="shared" si="0"/>
        <v>95.637672601949447</v>
      </c>
      <c r="E23" s="49"/>
    </row>
    <row r="24" spans="1:5" ht="45" customHeight="1">
      <c r="A24" s="180" t="s">
        <v>36</v>
      </c>
      <c r="B24" s="91">
        <f>B170</f>
        <v>842.7</v>
      </c>
      <c r="C24" s="91">
        <f>C170</f>
        <v>842.7</v>
      </c>
      <c r="D24" s="40">
        <f t="shared" si="0"/>
        <v>100</v>
      </c>
      <c r="E24" s="49"/>
    </row>
    <row r="25" spans="1:5" ht="30">
      <c r="A25" s="180" t="s">
        <v>43</v>
      </c>
      <c r="B25" s="91">
        <f>B179</f>
        <v>8228.2999999999993</v>
      </c>
      <c r="C25" s="91">
        <f>C179</f>
        <v>8228.2999999999993</v>
      </c>
      <c r="D25" s="40">
        <f t="shared" si="0"/>
        <v>100</v>
      </c>
      <c r="E25" s="49"/>
    </row>
    <row r="26" spans="1:5" ht="45.75" customHeight="1">
      <c r="A26" s="180" t="s">
        <v>37</v>
      </c>
      <c r="B26" s="91">
        <f>B187</f>
        <v>70028.3</v>
      </c>
      <c r="C26" s="91">
        <f>C187</f>
        <v>70028.2</v>
      </c>
      <c r="D26" s="40">
        <f t="shared" ref="D26:D33" si="1">C26/B26*100</f>
        <v>99.999857200588892</v>
      </c>
      <c r="E26" s="49"/>
    </row>
    <row r="27" spans="1:5" s="47" customFormat="1" ht="30">
      <c r="A27" s="180" t="s">
        <v>44</v>
      </c>
      <c r="B27" s="91">
        <f>B202</f>
        <v>21849.9</v>
      </c>
      <c r="C27" s="91">
        <f>C202</f>
        <v>21849</v>
      </c>
      <c r="D27" s="40">
        <f t="shared" si="1"/>
        <v>99.995880988013667</v>
      </c>
      <c r="E27" s="49"/>
    </row>
    <row r="28" spans="1:5" ht="30">
      <c r="A28" s="180" t="s">
        <v>38</v>
      </c>
      <c r="B28" s="91">
        <f>B212</f>
        <v>81712.600000000006</v>
      </c>
      <c r="C28" s="91">
        <f>C212</f>
        <v>78514.799999999988</v>
      </c>
      <c r="D28" s="40">
        <f t="shared" si="1"/>
        <v>96.086527659137005</v>
      </c>
      <c r="E28" s="49"/>
    </row>
    <row r="29" spans="1:5" s="6" customFormat="1" ht="45">
      <c r="A29" s="180" t="s">
        <v>45</v>
      </c>
      <c r="B29" s="91">
        <f>B223</f>
        <v>110368.6</v>
      </c>
      <c r="C29" s="91">
        <f>C223</f>
        <v>109893.3</v>
      </c>
      <c r="D29" s="40">
        <f t="shared" si="1"/>
        <v>99.5693521526956</v>
      </c>
      <c r="E29" s="53"/>
    </row>
    <row r="30" spans="1:5" ht="30">
      <c r="A30" s="180" t="s">
        <v>39</v>
      </c>
      <c r="B30" s="91">
        <f>B231</f>
        <v>37674.300000000003</v>
      </c>
      <c r="C30" s="91">
        <f>C231</f>
        <v>37674.300000000003</v>
      </c>
      <c r="D30" s="40">
        <f t="shared" si="1"/>
        <v>100</v>
      </c>
      <c r="E30" s="49"/>
    </row>
    <row r="31" spans="1:5" ht="30">
      <c r="A31" s="180" t="s">
        <v>46</v>
      </c>
      <c r="B31" s="91">
        <f>B238</f>
        <v>593297</v>
      </c>
      <c r="C31" s="91">
        <f>C238</f>
        <v>584650.60000000009</v>
      </c>
      <c r="D31" s="40">
        <f t="shared" si="1"/>
        <v>98.542652330957353</v>
      </c>
      <c r="E31" s="49"/>
    </row>
    <row r="32" spans="1:5" s="6" customFormat="1" ht="45">
      <c r="A32" s="180" t="s">
        <v>47</v>
      </c>
      <c r="B32" s="91">
        <f>B249</f>
        <v>575573.30000000005</v>
      </c>
      <c r="C32" s="91">
        <f>C249</f>
        <v>520732.3</v>
      </c>
      <c r="D32" s="40">
        <f t="shared" si="1"/>
        <v>90.471934677998433</v>
      </c>
      <c r="E32" s="53"/>
    </row>
    <row r="33" spans="1:5" s="7" customFormat="1" ht="16.899999999999999" customHeight="1">
      <c r="A33" s="219" t="s">
        <v>7</v>
      </c>
      <c r="B33" s="72">
        <f>B15+B16+B17+B18+B19+B20+B21+B23+B24+B25+B26+B27+B28+B29+B30+B31+B32</f>
        <v>5765232.7999999989</v>
      </c>
      <c r="C33" s="72">
        <f>C15+C16+C17+C18+C19+C20+C21+C23+C24+C25+C26+C27+C28+C29+C30+C31+C32</f>
        <v>5627944.2999999998</v>
      </c>
      <c r="D33" s="72">
        <f t="shared" si="1"/>
        <v>97.618682458061386</v>
      </c>
      <c r="E33" s="220"/>
    </row>
    <row r="34" spans="1:5" s="67" customFormat="1" ht="3.75" customHeight="1">
      <c r="B34" s="234"/>
      <c r="C34" s="234"/>
      <c r="D34" s="234"/>
      <c r="E34" s="234"/>
    </row>
    <row r="35" spans="1:5" s="46" customFormat="1" ht="46.5" customHeight="1">
      <c r="A35" s="262" t="s">
        <v>128</v>
      </c>
      <c r="B35" s="262"/>
      <c r="C35" s="262"/>
      <c r="D35" s="262"/>
      <c r="E35" s="234"/>
    </row>
    <row r="36" spans="1:5" s="46" customFormat="1" ht="15.75" customHeight="1">
      <c r="A36" s="74"/>
      <c r="B36" s="74"/>
      <c r="C36" s="8"/>
      <c r="D36" s="39" t="s">
        <v>6</v>
      </c>
      <c r="E36" s="2"/>
    </row>
    <row r="37" spans="1:5" s="46" customFormat="1" ht="110.25" customHeight="1">
      <c r="A37" s="33" t="s">
        <v>17</v>
      </c>
      <c r="B37" s="229" t="s">
        <v>129</v>
      </c>
      <c r="C37" s="34" t="s">
        <v>121</v>
      </c>
      <c r="D37" s="34" t="s">
        <v>15</v>
      </c>
      <c r="E37" s="76"/>
    </row>
    <row r="38" spans="1:5" s="8" customFormat="1" ht="45" customHeight="1">
      <c r="A38" s="216" t="s">
        <v>106</v>
      </c>
      <c r="B38" s="202">
        <f>B40+B52+B60</f>
        <v>250156.6</v>
      </c>
      <c r="C38" s="202">
        <f>C40+C52+C60</f>
        <v>249421.4</v>
      </c>
      <c r="D38" s="202">
        <f t="shared" ref="D38:D64" si="2">C38/B38*100</f>
        <v>99.706104096394014</v>
      </c>
      <c r="E38" s="77"/>
    </row>
    <row r="39" spans="1:5" s="8" customFormat="1" ht="111.75" customHeight="1">
      <c r="A39" s="33" t="s">
        <v>17</v>
      </c>
      <c r="B39" s="229" t="s">
        <v>129</v>
      </c>
      <c r="C39" s="34" t="s">
        <v>121</v>
      </c>
      <c r="D39" s="34" t="s">
        <v>15</v>
      </c>
      <c r="E39" s="77"/>
    </row>
    <row r="40" spans="1:5" s="7" customFormat="1" ht="16.5" customHeight="1">
      <c r="A40" s="140" t="s">
        <v>109</v>
      </c>
      <c r="B40" s="202">
        <f>B41+B44+B48+B50</f>
        <v>70150.8</v>
      </c>
      <c r="C40" s="202">
        <f>C41+C44+C48+C50</f>
        <v>70109.3</v>
      </c>
      <c r="D40" s="202">
        <f t="shared" si="2"/>
        <v>99.940841729531243</v>
      </c>
      <c r="E40" s="77"/>
    </row>
    <row r="41" spans="1:5" s="8" customFormat="1" ht="45.75" customHeight="1">
      <c r="A41" s="201" t="s">
        <v>107</v>
      </c>
      <c r="B41" s="202">
        <f>B42+B43</f>
        <v>714.3</v>
      </c>
      <c r="C41" s="202">
        <f>C42+C43</f>
        <v>714.3</v>
      </c>
      <c r="D41" s="202">
        <f t="shared" si="2"/>
        <v>100</v>
      </c>
      <c r="E41" s="78"/>
    </row>
    <row r="42" spans="1:5" s="8" customFormat="1">
      <c r="A42" s="203" t="s">
        <v>1</v>
      </c>
      <c r="B42" s="204">
        <v>214.3</v>
      </c>
      <c r="C42" s="204">
        <v>214.3</v>
      </c>
      <c r="D42" s="204">
        <f t="shared" si="2"/>
        <v>100</v>
      </c>
      <c r="E42" s="78"/>
    </row>
    <row r="43" spans="1:5" s="8" customFormat="1">
      <c r="A43" s="203" t="s">
        <v>2</v>
      </c>
      <c r="B43" s="204">
        <v>500</v>
      </c>
      <c r="C43" s="204">
        <v>500</v>
      </c>
      <c r="D43" s="204">
        <f t="shared" si="2"/>
        <v>100</v>
      </c>
      <c r="E43" s="78"/>
    </row>
    <row r="44" spans="1:5" s="8" customFormat="1" ht="75">
      <c r="A44" s="147" t="s">
        <v>120</v>
      </c>
      <c r="B44" s="202">
        <f>SUM(B45:B47)</f>
        <v>2955.4999999999995</v>
      </c>
      <c r="C44" s="202">
        <f>C45+C46+C47</f>
        <v>2955.4</v>
      </c>
      <c r="D44" s="202">
        <f t="shared" si="2"/>
        <v>99.996616477753363</v>
      </c>
      <c r="E44" s="78"/>
    </row>
    <row r="45" spans="1:5" s="8" customFormat="1" ht="15" customHeight="1">
      <c r="A45" s="203" t="s">
        <v>3</v>
      </c>
      <c r="B45" s="204">
        <v>1141.0999999999999</v>
      </c>
      <c r="C45" s="204">
        <v>1141.0999999999999</v>
      </c>
      <c r="D45" s="204">
        <f t="shared" si="2"/>
        <v>100</v>
      </c>
      <c r="E45" s="78"/>
    </row>
    <row r="46" spans="1:5" s="8" customFormat="1" ht="15" customHeight="1">
      <c r="A46" s="203" t="s">
        <v>2</v>
      </c>
      <c r="B46" s="204">
        <v>1784.8</v>
      </c>
      <c r="C46" s="204">
        <v>1784.7</v>
      </c>
      <c r="D46" s="204">
        <f t="shared" si="2"/>
        <v>99.994397131331255</v>
      </c>
      <c r="E46" s="78"/>
    </row>
    <row r="47" spans="1:5" s="8" customFormat="1" ht="15" customHeight="1">
      <c r="A47" s="203" t="s">
        <v>1</v>
      </c>
      <c r="B47" s="204">
        <v>29.6</v>
      </c>
      <c r="C47" s="204">
        <v>29.6</v>
      </c>
      <c r="D47" s="204">
        <f t="shared" si="2"/>
        <v>100</v>
      </c>
      <c r="E47" s="78"/>
    </row>
    <row r="48" spans="1:5" s="8" customFormat="1" ht="89.25">
      <c r="A48" s="205" t="s">
        <v>115</v>
      </c>
      <c r="B48" s="202">
        <f>B49</f>
        <v>65699.8</v>
      </c>
      <c r="C48" s="202">
        <f>C49</f>
        <v>65699.8</v>
      </c>
      <c r="D48" s="202">
        <f t="shared" si="2"/>
        <v>100</v>
      </c>
      <c r="E48" s="78"/>
    </row>
    <row r="49" spans="1:5" s="8" customFormat="1" ht="15" customHeight="1">
      <c r="A49" s="203" t="s">
        <v>3</v>
      </c>
      <c r="B49" s="204">
        <v>65699.8</v>
      </c>
      <c r="C49" s="204">
        <v>65699.8</v>
      </c>
      <c r="D49" s="204">
        <f t="shared" si="2"/>
        <v>100</v>
      </c>
      <c r="E49" s="78"/>
    </row>
    <row r="50" spans="1:5" s="8" customFormat="1" ht="63.75">
      <c r="A50" s="205" t="s">
        <v>116</v>
      </c>
      <c r="B50" s="206">
        <f>B51</f>
        <v>781.2</v>
      </c>
      <c r="C50" s="206">
        <f t="shared" ref="C50" si="3">C51</f>
        <v>739.8</v>
      </c>
      <c r="D50" s="202">
        <f t="shared" si="2"/>
        <v>94.700460829493068</v>
      </c>
      <c r="E50" s="79"/>
    </row>
    <row r="51" spans="1:5" s="8" customFormat="1" ht="15" customHeight="1">
      <c r="A51" s="203" t="s">
        <v>3</v>
      </c>
      <c r="B51" s="207">
        <v>781.2</v>
      </c>
      <c r="C51" s="207">
        <v>739.8</v>
      </c>
      <c r="D51" s="208">
        <f t="shared" si="2"/>
        <v>94.700460829493068</v>
      </c>
      <c r="E51" s="80"/>
    </row>
    <row r="52" spans="1:5" s="7" customFormat="1" ht="16.5" customHeight="1">
      <c r="A52" s="140" t="s">
        <v>108</v>
      </c>
      <c r="B52" s="206">
        <f>B53+B56</f>
        <v>175835.4</v>
      </c>
      <c r="C52" s="206">
        <f t="shared" ref="C52" si="4">C53+C56</f>
        <v>175141.69999999998</v>
      </c>
      <c r="D52" s="202">
        <f t="shared" si="2"/>
        <v>99.605483309959197</v>
      </c>
      <c r="E52" s="81"/>
    </row>
    <row r="53" spans="1:5" s="8" customFormat="1" ht="25.5">
      <c r="A53" s="205" t="s">
        <v>117</v>
      </c>
      <c r="B53" s="209">
        <f>SUM(B54:B55)</f>
        <v>126654</v>
      </c>
      <c r="C53" s="209">
        <f t="shared" ref="C53" si="5">SUM(C54:C55)</f>
        <v>126234.9</v>
      </c>
      <c r="D53" s="210">
        <f t="shared" si="2"/>
        <v>99.669098488796251</v>
      </c>
      <c r="E53" s="82"/>
    </row>
    <row r="54" spans="1:5" s="8" customFormat="1" ht="15" customHeight="1">
      <c r="A54" s="203" t="s">
        <v>2</v>
      </c>
      <c r="B54" s="207">
        <v>120319.9</v>
      </c>
      <c r="C54" s="207">
        <v>119923.2</v>
      </c>
      <c r="D54" s="149">
        <f t="shared" si="2"/>
        <v>99.670295603636632</v>
      </c>
      <c r="E54" s="80"/>
    </row>
    <row r="55" spans="1:5" s="8" customFormat="1" ht="15" customHeight="1">
      <c r="A55" s="203" t="s">
        <v>1</v>
      </c>
      <c r="B55" s="207">
        <v>6334.1</v>
      </c>
      <c r="C55" s="207">
        <v>6311.7</v>
      </c>
      <c r="D55" s="149">
        <f t="shared" si="2"/>
        <v>99.64635859869594</v>
      </c>
      <c r="E55" s="80"/>
    </row>
    <row r="56" spans="1:5" s="8" customFormat="1" ht="38.25">
      <c r="A56" s="205" t="s">
        <v>118</v>
      </c>
      <c r="B56" s="213">
        <f>SUM(B57:B59)</f>
        <v>49181.4</v>
      </c>
      <c r="C56" s="213">
        <f t="shared" ref="C56" si="6">SUM(C57:C59)</f>
        <v>48906.799999999996</v>
      </c>
      <c r="D56" s="212">
        <f t="shared" si="2"/>
        <v>99.441658838503983</v>
      </c>
      <c r="E56" s="80"/>
    </row>
    <row r="57" spans="1:5" s="8" customFormat="1" ht="15" customHeight="1">
      <c r="A57" s="203" t="s">
        <v>1</v>
      </c>
      <c r="B57" s="207">
        <v>4918.1000000000004</v>
      </c>
      <c r="C57" s="211">
        <v>4890.7</v>
      </c>
      <c r="D57" s="212">
        <f t="shared" si="2"/>
        <v>99.442874280718158</v>
      </c>
      <c r="E57" s="80"/>
    </row>
    <row r="58" spans="1:5" s="8" customFormat="1" ht="15" customHeight="1">
      <c r="A58" s="203" t="s">
        <v>2</v>
      </c>
      <c r="B58" s="207">
        <v>39672.9</v>
      </c>
      <c r="C58" s="211">
        <v>39425.699999999997</v>
      </c>
      <c r="D58" s="212">
        <f t="shared" si="2"/>
        <v>99.376904637674571</v>
      </c>
      <c r="E58" s="80"/>
    </row>
    <row r="59" spans="1:5" s="8" customFormat="1" ht="15" customHeight="1">
      <c r="A59" s="203" t="s">
        <v>3</v>
      </c>
      <c r="B59" s="207">
        <v>4590.3999999999996</v>
      </c>
      <c r="C59" s="211">
        <v>4590.3999999999996</v>
      </c>
      <c r="D59" s="212">
        <f t="shared" si="2"/>
        <v>100</v>
      </c>
      <c r="E59" s="80"/>
    </row>
    <row r="60" spans="1:5" s="7" customFormat="1" ht="28.5">
      <c r="A60" s="140" t="s">
        <v>110</v>
      </c>
      <c r="B60" s="210">
        <f>B62</f>
        <v>4170.3999999999996</v>
      </c>
      <c r="C60" s="210">
        <f t="shared" ref="C60" si="7">C62</f>
        <v>4170.3999999999996</v>
      </c>
      <c r="D60" s="214">
        <f t="shared" si="2"/>
        <v>100</v>
      </c>
      <c r="E60" s="83"/>
    </row>
    <row r="61" spans="1:5" s="8" customFormat="1" ht="110.25" customHeight="1">
      <c r="A61" s="34" t="s">
        <v>18</v>
      </c>
      <c r="B61" s="229" t="s">
        <v>129</v>
      </c>
      <c r="C61" s="34" t="s">
        <v>121</v>
      </c>
      <c r="D61" s="34" t="s">
        <v>15</v>
      </c>
      <c r="E61" s="81"/>
    </row>
    <row r="62" spans="1:5" s="8" customFormat="1" ht="62.25" customHeight="1">
      <c r="A62" s="215" t="s">
        <v>119</v>
      </c>
      <c r="B62" s="206">
        <f>SUM(B63:B64)</f>
        <v>4170.3999999999996</v>
      </c>
      <c r="C62" s="206">
        <f t="shared" ref="C62" si="8">SUM(C63:C64)</f>
        <v>4170.3999999999996</v>
      </c>
      <c r="D62" s="212">
        <f t="shared" si="2"/>
        <v>100</v>
      </c>
      <c r="E62" s="81"/>
    </row>
    <row r="63" spans="1:5" s="8" customFormat="1" ht="15" customHeight="1">
      <c r="A63" s="203" t="s">
        <v>2</v>
      </c>
      <c r="B63" s="207">
        <v>3961.9</v>
      </c>
      <c r="C63" s="207">
        <v>3961.9</v>
      </c>
      <c r="D63" s="212">
        <f t="shared" si="2"/>
        <v>100</v>
      </c>
      <c r="E63" s="80"/>
    </row>
    <row r="64" spans="1:5" s="8" customFormat="1" ht="15" customHeight="1">
      <c r="A64" s="203" t="s">
        <v>1</v>
      </c>
      <c r="B64" s="207">
        <v>208.5</v>
      </c>
      <c r="C64" s="207">
        <v>208.5</v>
      </c>
      <c r="D64" s="212">
        <f t="shared" si="2"/>
        <v>100</v>
      </c>
      <c r="E64" s="80"/>
    </row>
    <row r="65" spans="1:5" s="8" customFormat="1" ht="12.75" customHeight="1">
      <c r="A65" s="186"/>
      <c r="B65" s="187"/>
      <c r="C65" s="187"/>
      <c r="D65" s="188"/>
      <c r="E65" s="189"/>
    </row>
    <row r="66" spans="1:5" s="8" customFormat="1" ht="37.5" customHeight="1">
      <c r="A66" s="262" t="s">
        <v>111</v>
      </c>
      <c r="B66" s="262"/>
      <c r="C66" s="262"/>
      <c r="D66" s="262"/>
      <c r="E66" s="177"/>
    </row>
    <row r="67" spans="1:5" s="8" customFormat="1" ht="17.25" customHeight="1">
      <c r="A67" s="190"/>
      <c r="B67" s="190"/>
      <c r="C67" s="190"/>
      <c r="D67" s="39" t="s">
        <v>6</v>
      </c>
      <c r="E67" s="177"/>
    </row>
    <row r="68" spans="1:5" s="8" customFormat="1" ht="110.25" customHeight="1">
      <c r="A68" s="34" t="s">
        <v>18</v>
      </c>
      <c r="B68" s="229" t="s">
        <v>129</v>
      </c>
      <c r="C68" s="34" t="s">
        <v>121</v>
      </c>
      <c r="D68" s="34" t="s">
        <v>15</v>
      </c>
      <c r="E68" s="177"/>
    </row>
    <row r="69" spans="1:5" s="8" customFormat="1" ht="30">
      <c r="A69" s="241" t="s">
        <v>25</v>
      </c>
      <c r="B69" s="242">
        <f>B70+B73</f>
        <v>380.7</v>
      </c>
      <c r="C69" s="242">
        <f>C70+C73</f>
        <v>380.7</v>
      </c>
      <c r="D69" s="192">
        <f t="shared" ref="D69:D75" si="9">C69/B69*100</f>
        <v>100</v>
      </c>
      <c r="E69" s="243"/>
    </row>
    <row r="70" spans="1:5" s="8" customFormat="1" ht="17.25" customHeight="1">
      <c r="A70" s="244" t="s">
        <v>28</v>
      </c>
      <c r="B70" s="191">
        <f t="shared" ref="B70:C71" si="10">B71</f>
        <v>50</v>
      </c>
      <c r="C70" s="191">
        <f t="shared" si="10"/>
        <v>50</v>
      </c>
      <c r="D70" s="192">
        <f t="shared" si="9"/>
        <v>100</v>
      </c>
      <c r="E70" s="243"/>
    </row>
    <row r="71" spans="1:5" s="8" customFormat="1" ht="60">
      <c r="A71" s="41" t="s">
        <v>66</v>
      </c>
      <c r="B71" s="191">
        <f t="shared" si="10"/>
        <v>50</v>
      </c>
      <c r="C71" s="191">
        <f t="shared" si="10"/>
        <v>50</v>
      </c>
      <c r="D71" s="192">
        <f t="shared" si="9"/>
        <v>100</v>
      </c>
      <c r="E71" s="243"/>
    </row>
    <row r="72" spans="1:5" s="8" customFormat="1" ht="29.25" customHeight="1">
      <c r="A72" s="169" t="s">
        <v>104</v>
      </c>
      <c r="B72" s="193">
        <f>B119</f>
        <v>50</v>
      </c>
      <c r="C72" s="193">
        <f>C119</f>
        <v>50</v>
      </c>
      <c r="D72" s="194">
        <f t="shared" si="9"/>
        <v>100</v>
      </c>
      <c r="E72" s="243"/>
    </row>
    <row r="73" spans="1:5" s="8" customFormat="1" ht="47.25" customHeight="1">
      <c r="A73" s="244" t="s">
        <v>105</v>
      </c>
      <c r="B73" s="191">
        <f>B74</f>
        <v>330.7</v>
      </c>
      <c r="C73" s="191">
        <f>C74</f>
        <v>330.7</v>
      </c>
      <c r="D73" s="192">
        <f t="shared" si="9"/>
        <v>100</v>
      </c>
      <c r="E73" s="243"/>
    </row>
    <row r="74" spans="1:5" s="8" customFormat="1" ht="45.75" customHeight="1">
      <c r="A74" s="41" t="s">
        <v>103</v>
      </c>
      <c r="B74" s="158">
        <f>B75</f>
        <v>330.7</v>
      </c>
      <c r="C74" s="158">
        <f>C259</f>
        <v>330.7</v>
      </c>
      <c r="D74" s="195">
        <f t="shared" si="9"/>
        <v>100</v>
      </c>
      <c r="E74" s="243"/>
    </row>
    <row r="75" spans="1:5" s="8" customFormat="1" ht="30">
      <c r="A75" s="169" t="s">
        <v>104</v>
      </c>
      <c r="B75" s="196">
        <f>B259</f>
        <v>330.7</v>
      </c>
      <c r="C75" s="196">
        <f>C259</f>
        <v>330.7</v>
      </c>
      <c r="D75" s="197">
        <f t="shared" si="9"/>
        <v>100</v>
      </c>
      <c r="E75" s="243"/>
    </row>
    <row r="76" spans="1:5" s="8" customFormat="1" ht="12" customHeight="1">
      <c r="A76" s="128"/>
      <c r="B76" s="259"/>
      <c r="C76" s="259"/>
      <c r="D76" s="153"/>
      <c r="E76" s="243"/>
    </row>
    <row r="77" spans="1:5" s="32" customFormat="1" ht="18.600000000000001" customHeight="1">
      <c r="A77" s="262" t="s">
        <v>48</v>
      </c>
      <c r="B77" s="262"/>
      <c r="C77" s="262"/>
      <c r="D77" s="262"/>
      <c r="E77" s="262"/>
    </row>
    <row r="78" spans="1:5" s="32" customFormat="1" ht="15.6" customHeight="1">
      <c r="A78" s="164"/>
      <c r="B78" s="165"/>
      <c r="D78" s="166"/>
      <c r="E78" s="178" t="s">
        <v>6</v>
      </c>
    </row>
    <row r="79" spans="1:5" s="8" customFormat="1" ht="109.5" customHeight="1">
      <c r="A79" s="33" t="s">
        <v>0</v>
      </c>
      <c r="B79" s="229" t="s">
        <v>129</v>
      </c>
      <c r="C79" s="34" t="s">
        <v>121</v>
      </c>
      <c r="D79" s="34" t="s">
        <v>15</v>
      </c>
      <c r="E79" s="34" t="s">
        <v>131</v>
      </c>
    </row>
    <row r="80" spans="1:5" ht="23.25" customHeight="1">
      <c r="A80" s="117" t="s">
        <v>4</v>
      </c>
      <c r="B80" s="63">
        <f>B84+B93+B96</f>
        <v>2925279.6</v>
      </c>
      <c r="C80" s="63">
        <f>C84+C93+C96</f>
        <v>2876775.1</v>
      </c>
      <c r="D80" s="72">
        <f t="shared" ref="D80:D96" si="11">C80/B80*100</f>
        <v>98.341884994514714</v>
      </c>
      <c r="E80" s="179"/>
    </row>
    <row r="81" spans="1:6" ht="15" customHeight="1">
      <c r="A81" s="247" t="s">
        <v>1</v>
      </c>
      <c r="B81" s="64">
        <v>573329.6</v>
      </c>
      <c r="C81" s="248">
        <v>533444.5</v>
      </c>
      <c r="D81" s="66">
        <f t="shared" si="11"/>
        <v>93.043251211868366</v>
      </c>
      <c r="E81" s="179"/>
    </row>
    <row r="82" spans="1:6" ht="15" customHeight="1">
      <c r="A82" s="247" t="s">
        <v>2</v>
      </c>
      <c r="B82" s="64">
        <v>2269435</v>
      </c>
      <c r="C82" s="64">
        <v>2262039.5</v>
      </c>
      <c r="D82" s="66">
        <f t="shared" si="11"/>
        <v>99.674125938835004</v>
      </c>
      <c r="E82" s="179"/>
    </row>
    <row r="83" spans="1:6">
      <c r="A83" s="35" t="s">
        <v>3</v>
      </c>
      <c r="B83" s="248">
        <v>82515</v>
      </c>
      <c r="C83" s="248">
        <v>81291</v>
      </c>
      <c r="D83" s="66">
        <f t="shared" si="11"/>
        <v>98.51663333939284</v>
      </c>
      <c r="E83" s="179"/>
    </row>
    <row r="84" spans="1:6" s="10" customFormat="1" ht="41.25" customHeight="1">
      <c r="A84" s="180" t="s">
        <v>112</v>
      </c>
      <c r="B84" s="181">
        <v>2847953.2</v>
      </c>
      <c r="C84" s="181">
        <v>2799590.2</v>
      </c>
      <c r="D84" s="40">
        <f t="shared" si="11"/>
        <v>98.301833049784676</v>
      </c>
      <c r="E84" s="182"/>
    </row>
    <row r="85" spans="1:6" s="10" customFormat="1" ht="272.25" customHeight="1">
      <c r="A85" s="180" t="s">
        <v>49</v>
      </c>
      <c r="B85" s="181">
        <v>115598.8</v>
      </c>
      <c r="C85" s="181">
        <v>84794.8</v>
      </c>
      <c r="D85" s="40">
        <f t="shared" si="11"/>
        <v>73.352664560531764</v>
      </c>
      <c r="E85" s="182" t="s">
        <v>144</v>
      </c>
      <c r="F85" s="225"/>
    </row>
    <row r="86" spans="1:6" s="10" customFormat="1" ht="90">
      <c r="A86" s="41" t="s">
        <v>50</v>
      </c>
      <c r="B86" s="181">
        <v>1942398.4</v>
      </c>
      <c r="C86" s="181">
        <v>1930079.9</v>
      </c>
      <c r="D86" s="40">
        <f t="shared" si="11"/>
        <v>99.365809815329342</v>
      </c>
      <c r="E86" s="182" t="s">
        <v>149</v>
      </c>
    </row>
    <row r="87" spans="1:6" s="10" customFormat="1" ht="30" customHeight="1">
      <c r="A87" s="41" t="s">
        <v>51</v>
      </c>
      <c r="B87" s="181">
        <v>70043.5</v>
      </c>
      <c r="C87" s="181">
        <v>69929.2</v>
      </c>
      <c r="D87" s="40">
        <f t="shared" si="11"/>
        <v>99.836815693104995</v>
      </c>
      <c r="E87" s="182"/>
    </row>
    <row r="88" spans="1:6" s="10" customFormat="1" ht="75">
      <c r="A88" s="41" t="s">
        <v>52</v>
      </c>
      <c r="B88" s="181">
        <v>28486</v>
      </c>
      <c r="C88" s="181">
        <v>28014.6</v>
      </c>
      <c r="D88" s="40">
        <f t="shared" si="11"/>
        <v>98.345152004493428</v>
      </c>
      <c r="E88" s="182" t="s">
        <v>143</v>
      </c>
    </row>
    <row r="89" spans="1:6" s="10" customFormat="1" ht="120">
      <c r="A89" s="33" t="s">
        <v>0</v>
      </c>
      <c r="B89" s="229" t="s">
        <v>129</v>
      </c>
      <c r="C89" s="34" t="s">
        <v>121</v>
      </c>
      <c r="D89" s="34" t="s">
        <v>15</v>
      </c>
      <c r="E89" s="34" t="s">
        <v>131</v>
      </c>
    </row>
    <row r="90" spans="1:6" s="10" customFormat="1" ht="30">
      <c r="A90" s="41" t="s">
        <v>53</v>
      </c>
      <c r="B90" s="181">
        <v>307.7</v>
      </c>
      <c r="C90" s="181">
        <v>307.2</v>
      </c>
      <c r="D90" s="40">
        <f t="shared" si="11"/>
        <v>99.837504062398438</v>
      </c>
      <c r="E90" s="182"/>
    </row>
    <row r="91" spans="1:6" s="10" customFormat="1" ht="47.25" customHeight="1">
      <c r="A91" s="41" t="s">
        <v>54</v>
      </c>
      <c r="B91" s="181">
        <v>621682.30000000005</v>
      </c>
      <c r="C91" s="181">
        <v>617069.5</v>
      </c>
      <c r="D91" s="40">
        <f t="shared" si="11"/>
        <v>99.258013297145496</v>
      </c>
      <c r="E91" s="182" t="s">
        <v>142</v>
      </c>
    </row>
    <row r="92" spans="1:6" s="10" customFormat="1">
      <c r="A92" s="41" t="s">
        <v>55</v>
      </c>
      <c r="B92" s="181">
        <v>69436.5</v>
      </c>
      <c r="C92" s="181">
        <v>69395</v>
      </c>
      <c r="D92" s="40">
        <f t="shared" si="11"/>
        <v>99.940233162673806</v>
      </c>
      <c r="E92" s="182"/>
    </row>
    <row r="93" spans="1:6" s="10" customFormat="1">
      <c r="A93" s="41" t="s">
        <v>56</v>
      </c>
      <c r="B93" s="181">
        <f>B94+B95</f>
        <v>31694.1</v>
      </c>
      <c r="C93" s="181">
        <f>C94+C95</f>
        <v>31694.1</v>
      </c>
      <c r="D93" s="40">
        <f t="shared" si="11"/>
        <v>100</v>
      </c>
      <c r="E93" s="182"/>
    </row>
    <row r="94" spans="1:6" s="43" customFormat="1" ht="45">
      <c r="A94" s="41" t="s">
        <v>57</v>
      </c>
      <c r="B94" s="183">
        <v>30979.8</v>
      </c>
      <c r="C94" s="183">
        <v>30979.8</v>
      </c>
      <c r="D94" s="40">
        <f t="shared" si="11"/>
        <v>100</v>
      </c>
      <c r="E94" s="184"/>
    </row>
    <row r="95" spans="1:6" s="8" customFormat="1" ht="18.75" customHeight="1">
      <c r="A95" s="41" t="s">
        <v>58</v>
      </c>
      <c r="B95" s="185">
        <v>714.3</v>
      </c>
      <c r="C95" s="185">
        <v>714.3</v>
      </c>
      <c r="D95" s="40">
        <f t="shared" si="11"/>
        <v>100</v>
      </c>
      <c r="E95" s="34"/>
    </row>
    <row r="96" spans="1:6" s="43" customFormat="1" ht="48" customHeight="1">
      <c r="A96" s="41" t="s">
        <v>59</v>
      </c>
      <c r="B96" s="181">
        <v>45632.3</v>
      </c>
      <c r="C96" s="181">
        <v>45490.8</v>
      </c>
      <c r="D96" s="40">
        <f t="shared" si="11"/>
        <v>99.689912627678197</v>
      </c>
      <c r="E96" s="252" t="s">
        <v>132</v>
      </c>
    </row>
    <row r="97" spans="1:5" s="11" customFormat="1" ht="11.25" customHeight="1">
      <c r="A97" s="172"/>
      <c r="B97" s="163"/>
      <c r="C97" s="163"/>
      <c r="D97" s="173"/>
      <c r="E97" s="174"/>
    </row>
    <row r="98" spans="1:5" s="38" customFormat="1" ht="24.75" customHeight="1">
      <c r="A98" s="262" t="s">
        <v>60</v>
      </c>
      <c r="B98" s="262"/>
      <c r="C98" s="262"/>
      <c r="D98" s="262"/>
      <c r="E98" s="262"/>
    </row>
    <row r="99" spans="1:5" s="32" customFormat="1" ht="16.899999999999999" customHeight="1">
      <c r="A99" s="93"/>
      <c r="B99" s="93"/>
      <c r="D99" s="175"/>
      <c r="E99" s="39" t="s">
        <v>6</v>
      </c>
    </row>
    <row r="100" spans="1:5" s="46" customFormat="1" ht="108.75" customHeight="1">
      <c r="A100" s="33" t="s">
        <v>0</v>
      </c>
      <c r="B100" s="229" t="s">
        <v>130</v>
      </c>
      <c r="C100" s="34" t="s">
        <v>121</v>
      </c>
      <c r="D100" s="34" t="s">
        <v>15</v>
      </c>
      <c r="E100" s="34" t="s">
        <v>131</v>
      </c>
    </row>
    <row r="101" spans="1:5" s="47" customFormat="1" ht="17.45" customHeight="1">
      <c r="A101" s="36" t="s">
        <v>4</v>
      </c>
      <c r="B101" s="63">
        <f>B104</f>
        <v>282309.2</v>
      </c>
      <c r="C101" s="63">
        <f>C104</f>
        <v>282289.2</v>
      </c>
      <c r="D101" s="63">
        <f>D104</f>
        <v>99.992915569170265</v>
      </c>
      <c r="E101" s="37"/>
    </row>
    <row r="102" spans="1:5" s="47" customFormat="1" ht="15.75" customHeight="1">
      <c r="A102" s="35" t="s">
        <v>1</v>
      </c>
      <c r="B102" s="64">
        <f>B101-B103</f>
        <v>264698.8</v>
      </c>
      <c r="C102" s="64">
        <f>C101-C103</f>
        <v>264678.8</v>
      </c>
      <c r="D102" s="66">
        <f>C102/B102*100</f>
        <v>99.992444242285956</v>
      </c>
      <c r="E102" s="37"/>
    </row>
    <row r="103" spans="1:5" s="47" customFormat="1" ht="15.75" customHeight="1">
      <c r="A103" s="35" t="s">
        <v>2</v>
      </c>
      <c r="B103" s="64">
        <v>17610.400000000001</v>
      </c>
      <c r="C103" s="64">
        <v>17610.400000000001</v>
      </c>
      <c r="D103" s="66">
        <f>C103/B103*100</f>
        <v>100</v>
      </c>
      <c r="E103" s="37"/>
    </row>
    <row r="104" spans="1:5" s="62" customFormat="1" ht="30">
      <c r="A104" s="176" t="s">
        <v>5</v>
      </c>
      <c r="B104" s="40">
        <f>B105</f>
        <v>282309.2</v>
      </c>
      <c r="C104" s="40">
        <f>C105</f>
        <v>282289.2</v>
      </c>
      <c r="D104" s="40">
        <f>C104/B104*100</f>
        <v>99.992915569170265</v>
      </c>
      <c r="E104" s="90"/>
    </row>
    <row r="105" spans="1:5" s="62" customFormat="1" ht="91.5" customHeight="1">
      <c r="A105" s="41" t="s">
        <v>61</v>
      </c>
      <c r="B105" s="40">
        <v>282309.2</v>
      </c>
      <c r="C105" s="40">
        <v>282289.2</v>
      </c>
      <c r="D105" s="40">
        <f>C105/B105*100</f>
        <v>99.992915569170265</v>
      </c>
      <c r="E105" s="90"/>
    </row>
    <row r="106" spans="1:5" s="62" customFormat="1" ht="12" customHeight="1">
      <c r="A106" s="98"/>
      <c r="B106" s="152"/>
      <c r="C106" s="152"/>
      <c r="D106" s="152"/>
      <c r="E106" s="260"/>
    </row>
    <row r="107" spans="1:5" s="32" customFormat="1" ht="18.600000000000001" customHeight="1">
      <c r="A107" s="262" t="s">
        <v>27</v>
      </c>
      <c r="B107" s="262"/>
      <c r="C107" s="262"/>
      <c r="D107" s="262"/>
      <c r="E107" s="262"/>
    </row>
    <row r="108" spans="1:5" s="32" customFormat="1" ht="15.6" customHeight="1">
      <c r="A108" s="164"/>
      <c r="B108" s="165"/>
      <c r="D108" s="166"/>
      <c r="E108" s="39" t="s">
        <v>6</v>
      </c>
    </row>
    <row r="109" spans="1:5" s="46" customFormat="1" ht="110.25" customHeight="1">
      <c r="A109" s="33" t="s">
        <v>0</v>
      </c>
      <c r="B109" s="229" t="s">
        <v>129</v>
      </c>
      <c r="C109" s="34" t="s">
        <v>121</v>
      </c>
      <c r="D109" s="34" t="s">
        <v>15</v>
      </c>
      <c r="E109" s="34" t="s">
        <v>131</v>
      </c>
    </row>
    <row r="110" spans="1:5" ht="17.45" customHeight="1">
      <c r="A110" s="36" t="s">
        <v>4</v>
      </c>
      <c r="B110" s="63">
        <f>B114+B115+B116+B117+B118</f>
        <v>351165.5</v>
      </c>
      <c r="C110" s="63">
        <f>C114+C115+C116+C117+C118</f>
        <v>348612.2</v>
      </c>
      <c r="D110" s="72">
        <f t="shared" ref="D110:D119" si="12">C110/B110*100</f>
        <v>99.27290693419485</v>
      </c>
      <c r="E110" s="37"/>
    </row>
    <row r="111" spans="1:5" ht="15.75" customHeight="1">
      <c r="A111" s="35" t="s">
        <v>1</v>
      </c>
      <c r="B111" s="64">
        <v>348449.3</v>
      </c>
      <c r="C111" s="64">
        <v>345935.2</v>
      </c>
      <c r="D111" s="66">
        <f t="shared" si="12"/>
        <v>99.278489008300497</v>
      </c>
      <c r="E111" s="37"/>
    </row>
    <row r="112" spans="1:5" ht="15.75" customHeight="1">
      <c r="A112" s="35" t="s">
        <v>2</v>
      </c>
      <c r="B112" s="64">
        <v>2653.8</v>
      </c>
      <c r="C112" s="103">
        <v>2614.6</v>
      </c>
      <c r="D112" s="104">
        <f t="shared" si="12"/>
        <v>98.522872861557005</v>
      </c>
      <c r="E112" s="37"/>
    </row>
    <row r="113" spans="1:6" ht="15.75" customHeight="1">
      <c r="A113" s="35" t="s">
        <v>3</v>
      </c>
      <c r="B113" s="64">
        <v>62.4</v>
      </c>
      <c r="C113" s="64">
        <v>62.4</v>
      </c>
      <c r="D113" s="104">
        <f t="shared" si="12"/>
        <v>100</v>
      </c>
      <c r="E113" s="37"/>
    </row>
    <row r="114" spans="1:6" ht="30">
      <c r="A114" s="41" t="s">
        <v>62</v>
      </c>
      <c r="B114" s="91">
        <v>615.29999999999995</v>
      </c>
      <c r="C114" s="91">
        <v>615.29999999999995</v>
      </c>
      <c r="D114" s="71">
        <f t="shared" si="12"/>
        <v>100</v>
      </c>
      <c r="E114" s="171"/>
    </row>
    <row r="115" spans="1:6" s="13" customFormat="1" ht="45.75" customHeight="1">
      <c r="A115" s="41" t="s">
        <v>63</v>
      </c>
      <c r="B115" s="40">
        <v>224402.3</v>
      </c>
      <c r="C115" s="97">
        <v>224339</v>
      </c>
      <c r="D115" s="71">
        <f t="shared" si="12"/>
        <v>99.971791732972434</v>
      </c>
      <c r="E115" s="167"/>
    </row>
    <row r="116" spans="1:6" ht="60">
      <c r="A116" s="41" t="s">
        <v>64</v>
      </c>
      <c r="B116" s="168">
        <v>101594.5</v>
      </c>
      <c r="C116" s="168">
        <v>101594.5</v>
      </c>
      <c r="D116" s="40">
        <f t="shared" si="12"/>
        <v>100</v>
      </c>
      <c r="E116" s="112"/>
    </row>
    <row r="117" spans="1:6" ht="135">
      <c r="A117" s="41" t="s">
        <v>65</v>
      </c>
      <c r="B117" s="168">
        <v>5677.2</v>
      </c>
      <c r="C117" s="168">
        <v>3187.2</v>
      </c>
      <c r="D117" s="92">
        <f t="shared" si="12"/>
        <v>56.140350877192979</v>
      </c>
      <c r="E117" s="90" t="s">
        <v>150</v>
      </c>
      <c r="F117" s="23"/>
    </row>
    <row r="118" spans="1:6" ht="60">
      <c r="A118" s="41" t="s">
        <v>66</v>
      </c>
      <c r="B118" s="168">
        <v>18876.2</v>
      </c>
      <c r="C118" s="168">
        <v>18876.2</v>
      </c>
      <c r="D118" s="92">
        <f t="shared" si="12"/>
        <v>100</v>
      </c>
      <c r="E118" s="90"/>
    </row>
    <row r="119" spans="1:6" s="14" customFormat="1" ht="30.75" customHeight="1">
      <c r="A119" s="169" t="s">
        <v>104</v>
      </c>
      <c r="B119" s="103">
        <v>50</v>
      </c>
      <c r="C119" s="103">
        <v>50</v>
      </c>
      <c r="D119" s="104">
        <f t="shared" si="12"/>
        <v>100</v>
      </c>
      <c r="E119" s="170"/>
    </row>
    <row r="120" spans="1:6" s="14" customFormat="1" ht="17.25" customHeight="1">
      <c r="A120" s="237"/>
      <c r="B120" s="238"/>
      <c r="C120" s="238"/>
      <c r="D120" s="239"/>
      <c r="E120" s="240"/>
    </row>
    <row r="121" spans="1:6" s="14" customFormat="1" ht="14.25" customHeight="1">
      <c r="A121" s="237"/>
      <c r="B121" s="238"/>
      <c r="C121" s="238"/>
      <c r="D121" s="239"/>
      <c r="E121" s="240"/>
    </row>
    <row r="122" spans="1:6" s="14" customFormat="1" ht="21" customHeight="1">
      <c r="A122" s="262" t="s">
        <v>30</v>
      </c>
      <c r="B122" s="262"/>
      <c r="C122" s="262"/>
      <c r="D122" s="262"/>
      <c r="E122" s="262"/>
    </row>
    <row r="123" spans="1:6" s="14" customFormat="1" ht="15" customHeight="1">
      <c r="A123" s="73"/>
      <c r="B123" s="73"/>
      <c r="C123" s="38"/>
      <c r="D123" s="42"/>
      <c r="E123" s="39" t="s">
        <v>6</v>
      </c>
    </row>
    <row r="124" spans="1:6" s="8" customFormat="1" ht="107.25" customHeight="1">
      <c r="A124" s="33" t="s">
        <v>0</v>
      </c>
      <c r="B124" s="229" t="s">
        <v>129</v>
      </c>
      <c r="C124" s="34" t="s">
        <v>121</v>
      </c>
      <c r="D124" s="34" t="s">
        <v>15</v>
      </c>
      <c r="E124" s="34" t="s">
        <v>131</v>
      </c>
    </row>
    <row r="125" spans="1:6" ht="17.25" customHeight="1">
      <c r="A125" s="36" t="s">
        <v>4</v>
      </c>
      <c r="B125" s="63">
        <f>B126</f>
        <v>18533.099999999999</v>
      </c>
      <c r="C125" s="63">
        <f>C126</f>
        <v>18533</v>
      </c>
      <c r="D125" s="72">
        <f>C125/B125*100</f>
        <v>99.999460424861468</v>
      </c>
      <c r="E125" s="37"/>
    </row>
    <row r="126" spans="1:6" s="8" customFormat="1">
      <c r="A126" s="35" t="s">
        <v>1</v>
      </c>
      <c r="B126" s="64">
        <f>B127+B128</f>
        <v>18533.099999999999</v>
      </c>
      <c r="C126" s="64">
        <f t="shared" ref="C126" si="13">C127+C128</f>
        <v>18533</v>
      </c>
      <c r="D126" s="66">
        <f>C126/B126*100</f>
        <v>99.999460424861468</v>
      </c>
      <c r="E126" s="160"/>
    </row>
    <row r="127" spans="1:6" s="8" customFormat="1" ht="45">
      <c r="A127" s="147" t="s">
        <v>67</v>
      </c>
      <c r="B127" s="91">
        <v>18010.099999999999</v>
      </c>
      <c r="C127" s="91">
        <v>18010</v>
      </c>
      <c r="D127" s="40">
        <f>C127/B127*100</f>
        <v>99.999444755998042</v>
      </c>
      <c r="E127" s="160"/>
    </row>
    <row r="128" spans="1:6" s="8" customFormat="1" ht="45">
      <c r="A128" s="147" t="s">
        <v>68</v>
      </c>
      <c r="B128" s="91">
        <v>523</v>
      </c>
      <c r="C128" s="161">
        <v>523</v>
      </c>
      <c r="D128" s="71">
        <f>C128/B128*100</f>
        <v>100</v>
      </c>
      <c r="E128" s="162"/>
    </row>
    <row r="129" spans="1:5" s="38" customFormat="1" ht="12.75" customHeight="1">
      <c r="A129" s="109"/>
      <c r="B129" s="110"/>
      <c r="C129" s="110"/>
      <c r="D129" s="42"/>
      <c r="E129" s="111"/>
    </row>
    <row r="130" spans="1:5" s="38" customFormat="1" ht="25.5" customHeight="1">
      <c r="A130" s="262" t="s">
        <v>114</v>
      </c>
      <c r="B130" s="262"/>
      <c r="C130" s="262"/>
      <c r="D130" s="262"/>
      <c r="E130" s="262"/>
    </row>
    <row r="131" spans="1:5" s="38" customFormat="1" ht="15" customHeight="1">
      <c r="A131" s="45"/>
      <c r="B131" s="45"/>
      <c r="D131" s="42"/>
      <c r="E131" s="39" t="s">
        <v>6</v>
      </c>
    </row>
    <row r="132" spans="1:5" s="8" customFormat="1" ht="108" customHeight="1">
      <c r="A132" s="33" t="s">
        <v>0</v>
      </c>
      <c r="B132" s="229" t="s">
        <v>130</v>
      </c>
      <c r="C132" s="34" t="s">
        <v>121</v>
      </c>
      <c r="D132" s="34" t="s">
        <v>15</v>
      </c>
      <c r="E132" s="34" t="s">
        <v>131</v>
      </c>
    </row>
    <row r="133" spans="1:5" ht="17.25" customHeight="1">
      <c r="A133" s="36" t="s">
        <v>4</v>
      </c>
      <c r="B133" s="63">
        <f>B137+B138+B139</f>
        <v>373483.9</v>
      </c>
      <c r="C133" s="63">
        <f t="shared" ref="C133" si="14">C137+C138+C139</f>
        <v>366432.9</v>
      </c>
      <c r="D133" s="72">
        <f t="shared" ref="D133:D139" si="15">C133/B133*100</f>
        <v>98.112100682251636</v>
      </c>
      <c r="E133" s="37"/>
    </row>
    <row r="134" spans="1:5" ht="16.5" customHeight="1">
      <c r="A134" s="35" t="s">
        <v>1</v>
      </c>
      <c r="B134" s="64">
        <v>24755.599999999999</v>
      </c>
      <c r="C134" s="64">
        <v>18321.599999999999</v>
      </c>
      <c r="D134" s="66">
        <f t="shared" si="15"/>
        <v>74.009920987574532</v>
      </c>
      <c r="E134" s="37"/>
    </row>
    <row r="135" spans="1:5" ht="16.5" customHeight="1">
      <c r="A135" s="35" t="s">
        <v>2</v>
      </c>
      <c r="B135" s="64">
        <v>347267.8</v>
      </c>
      <c r="C135" s="64">
        <v>346650.8</v>
      </c>
      <c r="D135" s="66">
        <f t="shared" si="15"/>
        <v>99.82232732202641</v>
      </c>
      <c r="E135" s="37"/>
    </row>
    <row r="136" spans="1:5" ht="16.5" customHeight="1">
      <c r="A136" s="35" t="s">
        <v>3</v>
      </c>
      <c r="B136" s="64">
        <v>1460.5</v>
      </c>
      <c r="C136" s="64">
        <v>1460.5</v>
      </c>
      <c r="D136" s="66">
        <f t="shared" si="15"/>
        <v>100</v>
      </c>
      <c r="E136" s="37"/>
    </row>
    <row r="137" spans="1:5" ht="60.75" customHeight="1">
      <c r="A137" s="41" t="s">
        <v>69</v>
      </c>
      <c r="B137" s="91">
        <v>26039.1</v>
      </c>
      <c r="C137" s="91">
        <v>26039.1</v>
      </c>
      <c r="D137" s="40">
        <f t="shared" si="15"/>
        <v>100</v>
      </c>
      <c r="E137" s="92"/>
    </row>
    <row r="138" spans="1:5" ht="60">
      <c r="A138" s="41" t="s">
        <v>70</v>
      </c>
      <c r="B138" s="91">
        <v>220790.8</v>
      </c>
      <c r="C138" s="91">
        <v>214158.9</v>
      </c>
      <c r="D138" s="40">
        <f t="shared" si="15"/>
        <v>96.996296947155415</v>
      </c>
      <c r="E138" s="92" t="s">
        <v>138</v>
      </c>
    </row>
    <row r="139" spans="1:5" s="14" customFormat="1">
      <c r="A139" s="41" t="s">
        <v>71</v>
      </c>
      <c r="B139" s="158">
        <v>126654</v>
      </c>
      <c r="C139" s="91">
        <v>126234.9</v>
      </c>
      <c r="D139" s="40">
        <f t="shared" si="15"/>
        <v>99.669098488796251</v>
      </c>
      <c r="E139" s="159"/>
    </row>
    <row r="140" spans="1:5" s="38" customFormat="1" ht="13.5" customHeight="1">
      <c r="A140" s="98"/>
      <c r="B140" s="156"/>
      <c r="C140" s="156"/>
      <c r="D140" s="124"/>
      <c r="E140" s="157"/>
    </row>
    <row r="141" spans="1:5" s="38" customFormat="1" ht="30.75" customHeight="1">
      <c r="A141" s="262" t="s">
        <v>72</v>
      </c>
      <c r="B141" s="262"/>
      <c r="C141" s="262"/>
      <c r="D141" s="262"/>
      <c r="E141" s="262"/>
    </row>
    <row r="142" spans="1:5" s="16" customFormat="1" ht="15.6" customHeight="1">
      <c r="A142" s="93"/>
      <c r="B142" s="93"/>
      <c r="D142" s="94"/>
      <c r="E142" s="39" t="s">
        <v>6</v>
      </c>
    </row>
    <row r="143" spans="1:5" s="46" customFormat="1" ht="110.25" customHeight="1">
      <c r="A143" s="33" t="s">
        <v>0</v>
      </c>
      <c r="B143" s="229" t="s">
        <v>129</v>
      </c>
      <c r="C143" s="34" t="s">
        <v>121</v>
      </c>
      <c r="D143" s="34" t="s">
        <v>15</v>
      </c>
      <c r="E143" s="34" t="s">
        <v>131</v>
      </c>
    </row>
    <row r="144" spans="1:5" ht="17.45" customHeight="1">
      <c r="A144" s="36" t="s">
        <v>4</v>
      </c>
      <c r="B144" s="63">
        <f>B145</f>
        <v>39358.5</v>
      </c>
      <c r="C144" s="63">
        <f t="shared" ref="C144" si="16">C145</f>
        <v>38944.699999999997</v>
      </c>
      <c r="D144" s="72">
        <f>C144/B144*100</f>
        <v>98.948638794669506</v>
      </c>
      <c r="E144" s="37"/>
    </row>
    <row r="145" spans="1:6" ht="17.45" customHeight="1">
      <c r="A145" s="35" t="s">
        <v>1</v>
      </c>
      <c r="B145" s="64">
        <f>B146</f>
        <v>39358.5</v>
      </c>
      <c r="C145" s="64">
        <f t="shared" ref="C145" si="17">C146</f>
        <v>38944.699999999997</v>
      </c>
      <c r="D145" s="66">
        <f>C145/B145*100</f>
        <v>98.948638794669506</v>
      </c>
      <c r="E145" s="37"/>
    </row>
    <row r="146" spans="1:6" s="17" customFormat="1" ht="60">
      <c r="A146" s="41" t="s">
        <v>73</v>
      </c>
      <c r="B146" s="40">
        <v>39358.5</v>
      </c>
      <c r="C146" s="40">
        <v>38944.699999999997</v>
      </c>
      <c r="D146" s="40">
        <f>C146/B146*100</f>
        <v>98.948638794669506</v>
      </c>
      <c r="E146" s="151" t="s">
        <v>139</v>
      </c>
      <c r="F146" s="226"/>
    </row>
    <row r="147" spans="1:6" s="65" customFormat="1" ht="10.5" customHeight="1">
      <c r="A147" s="128"/>
      <c r="B147" s="152"/>
      <c r="C147" s="153"/>
      <c r="D147" s="154"/>
      <c r="E147" s="155"/>
    </row>
    <row r="148" spans="1:6" s="38" customFormat="1" ht="15.75">
      <c r="A148" s="262" t="s">
        <v>21</v>
      </c>
      <c r="B148" s="262"/>
      <c r="C148" s="262"/>
      <c r="D148" s="262"/>
      <c r="E148" s="262"/>
    </row>
    <row r="149" spans="1:6" s="16" customFormat="1" ht="15.75" customHeight="1">
      <c r="A149" s="93"/>
      <c r="B149" s="93"/>
      <c r="D149" s="94"/>
      <c r="E149" s="39" t="s">
        <v>6</v>
      </c>
    </row>
    <row r="150" spans="1:6" s="46" customFormat="1" ht="108" customHeight="1">
      <c r="A150" s="33" t="s">
        <v>0</v>
      </c>
      <c r="B150" s="229" t="s">
        <v>129</v>
      </c>
      <c r="C150" s="34" t="s">
        <v>121</v>
      </c>
      <c r="D150" s="34" t="s">
        <v>15</v>
      </c>
      <c r="E150" s="34" t="s">
        <v>131</v>
      </c>
    </row>
    <row r="151" spans="1:6" ht="17.45" customHeight="1">
      <c r="A151" s="36" t="s">
        <v>4</v>
      </c>
      <c r="B151" s="63">
        <f>B153</f>
        <v>9974.7999999999993</v>
      </c>
      <c r="C151" s="63">
        <f>C153</f>
        <v>9974.7999999999993</v>
      </c>
      <c r="D151" s="72">
        <f>C151/B151*100</f>
        <v>100</v>
      </c>
      <c r="E151" s="37"/>
    </row>
    <row r="152" spans="1:6" ht="17.45" customHeight="1">
      <c r="A152" s="35" t="s">
        <v>1</v>
      </c>
      <c r="B152" s="64">
        <f>B153</f>
        <v>9974.7999999999993</v>
      </c>
      <c r="C152" s="64">
        <f>C153</f>
        <v>9974.7999999999993</v>
      </c>
      <c r="D152" s="66">
        <f>C152/B152*100</f>
        <v>100</v>
      </c>
      <c r="E152" s="37"/>
    </row>
    <row r="153" spans="1:6" ht="45">
      <c r="A153" s="41" t="s">
        <v>127</v>
      </c>
      <c r="B153" s="91">
        <v>9974.7999999999993</v>
      </c>
      <c r="C153" s="91">
        <v>9974.7999999999993</v>
      </c>
      <c r="D153" s="40">
        <f>C153/B153*100</f>
        <v>100</v>
      </c>
      <c r="E153" s="151"/>
    </row>
    <row r="154" spans="1:6" s="14" customFormat="1" ht="16.5" customHeight="1">
      <c r="A154" s="130"/>
      <c r="B154" s="131"/>
      <c r="C154" s="131"/>
      <c r="D154" s="132"/>
      <c r="E154" s="133"/>
    </row>
    <row r="155" spans="1:6" s="14" customFormat="1" ht="15.75">
      <c r="A155" s="266" t="s">
        <v>22</v>
      </c>
      <c r="B155" s="266"/>
      <c r="C155" s="266"/>
      <c r="D155" s="266"/>
      <c r="E155" s="266"/>
    </row>
    <row r="156" spans="1:6" s="9" customFormat="1" ht="15" customHeight="1">
      <c r="A156" s="134"/>
      <c r="B156" s="134"/>
      <c r="C156" s="135"/>
      <c r="D156" s="136"/>
      <c r="E156" s="137" t="s">
        <v>6</v>
      </c>
    </row>
    <row r="157" spans="1:6" s="8" customFormat="1" ht="109.5" customHeight="1">
      <c r="A157" s="138" t="s">
        <v>0</v>
      </c>
      <c r="B157" s="229" t="s">
        <v>129</v>
      </c>
      <c r="C157" s="34" t="s">
        <v>121</v>
      </c>
      <c r="D157" s="139" t="s">
        <v>15</v>
      </c>
      <c r="E157" s="34" t="s">
        <v>131</v>
      </c>
    </row>
    <row r="158" spans="1:6" ht="17.45" customHeight="1">
      <c r="A158" s="140" t="s">
        <v>4</v>
      </c>
      <c r="B158" s="141">
        <f>B162+B164+B165</f>
        <v>265553.19999999995</v>
      </c>
      <c r="C158" s="141">
        <f>C162+C164+C165</f>
        <v>253968.9</v>
      </c>
      <c r="D158" s="142">
        <f t="shared" ref="D158:D165" si="18">C158/B158*100</f>
        <v>95.637672601949447</v>
      </c>
      <c r="E158" s="143"/>
    </row>
    <row r="159" spans="1:6" ht="17.45" customHeight="1">
      <c r="A159" s="144" t="s">
        <v>1</v>
      </c>
      <c r="B159" s="145">
        <v>88247.6</v>
      </c>
      <c r="C159" s="146">
        <v>76663.399999999994</v>
      </c>
      <c r="D159" s="146">
        <f t="shared" si="18"/>
        <v>86.873070769063403</v>
      </c>
      <c r="E159" s="143"/>
    </row>
    <row r="160" spans="1:6" ht="17.45" customHeight="1">
      <c r="A160" s="144" t="s">
        <v>2</v>
      </c>
      <c r="B160" s="145">
        <v>177305.60000000001</v>
      </c>
      <c r="C160" s="146">
        <v>177305.5</v>
      </c>
      <c r="D160" s="89">
        <f t="shared" si="18"/>
        <v>99.99994360020213</v>
      </c>
      <c r="E160" s="143"/>
    </row>
    <row r="161" spans="1:5" ht="120">
      <c r="A161" s="138" t="s">
        <v>0</v>
      </c>
      <c r="B161" s="229" t="s">
        <v>129</v>
      </c>
      <c r="C161" s="34" t="s">
        <v>121</v>
      </c>
      <c r="D161" s="139" t="s">
        <v>15</v>
      </c>
      <c r="E161" s="34" t="s">
        <v>131</v>
      </c>
    </row>
    <row r="162" spans="1:5" s="17" customFormat="1" ht="150.75" customHeight="1">
      <c r="A162" s="147" t="s">
        <v>74</v>
      </c>
      <c r="B162" s="89">
        <v>217648</v>
      </c>
      <c r="C162" s="89">
        <v>209393.3</v>
      </c>
      <c r="D162" s="89">
        <f t="shared" si="18"/>
        <v>96.207316400793943</v>
      </c>
      <c r="E162" s="256" t="s">
        <v>145</v>
      </c>
    </row>
    <row r="163" spans="1:5" s="26" customFormat="1" ht="15" customHeight="1">
      <c r="A163" s="148" t="s">
        <v>14</v>
      </c>
      <c r="B163" s="249">
        <v>179700.1</v>
      </c>
      <c r="C163" s="249">
        <v>179700</v>
      </c>
      <c r="D163" s="250">
        <f t="shared" si="18"/>
        <v>99.999944351728246</v>
      </c>
      <c r="E163" s="257"/>
    </row>
    <row r="164" spans="1:5" s="17" customFormat="1" ht="105.75" customHeight="1">
      <c r="A164" s="147" t="s">
        <v>75</v>
      </c>
      <c r="B164" s="150">
        <v>46579.1</v>
      </c>
      <c r="C164" s="150">
        <v>43912.6</v>
      </c>
      <c r="D164" s="89">
        <f t="shared" si="18"/>
        <v>94.27532949327059</v>
      </c>
      <c r="E164" s="256" t="s">
        <v>153</v>
      </c>
    </row>
    <row r="165" spans="1:5" s="17" customFormat="1" ht="120">
      <c r="A165" s="147" t="s">
        <v>126</v>
      </c>
      <c r="B165" s="150">
        <v>1326.1</v>
      </c>
      <c r="C165" s="150">
        <v>663</v>
      </c>
      <c r="D165" s="89">
        <f t="shared" si="18"/>
        <v>49.996229545283164</v>
      </c>
      <c r="E165" s="256" t="s">
        <v>140</v>
      </c>
    </row>
    <row r="166" spans="1:5" s="65" customFormat="1" ht="17.25" customHeight="1">
      <c r="A166" s="98"/>
      <c r="B166" s="122"/>
      <c r="C166" s="123"/>
      <c r="D166" s="124"/>
      <c r="E166" s="125"/>
    </row>
    <row r="167" spans="1:5" s="38" customFormat="1" ht="32.25" customHeight="1">
      <c r="A167" s="262" t="s">
        <v>35</v>
      </c>
      <c r="B167" s="262"/>
      <c r="C167" s="262"/>
      <c r="D167" s="262"/>
      <c r="E167" s="262"/>
    </row>
    <row r="168" spans="1:5" s="16" customFormat="1" ht="15.75" customHeight="1">
      <c r="A168" s="93"/>
      <c r="B168" s="93"/>
      <c r="D168" s="94"/>
      <c r="E168" s="39" t="s">
        <v>6</v>
      </c>
    </row>
    <row r="169" spans="1:5" s="46" customFormat="1" ht="111" customHeight="1">
      <c r="A169" s="33" t="s">
        <v>0</v>
      </c>
      <c r="B169" s="229" t="s">
        <v>129</v>
      </c>
      <c r="C169" s="34" t="s">
        <v>121</v>
      </c>
      <c r="D169" s="34" t="s">
        <v>15</v>
      </c>
      <c r="E169" s="34" t="s">
        <v>131</v>
      </c>
    </row>
    <row r="170" spans="1:5" ht="17.45" customHeight="1">
      <c r="A170" s="36" t="s">
        <v>4</v>
      </c>
      <c r="B170" s="63">
        <f>B172</f>
        <v>842.7</v>
      </c>
      <c r="C170" s="63">
        <f>C172</f>
        <v>842.7</v>
      </c>
      <c r="D170" s="72">
        <f>C170/B170*100</f>
        <v>100</v>
      </c>
      <c r="E170" s="37"/>
    </row>
    <row r="171" spans="1:5" ht="120">
      <c r="A171" s="33" t="s">
        <v>0</v>
      </c>
      <c r="B171" s="229" t="s">
        <v>129</v>
      </c>
      <c r="C171" s="34" t="s">
        <v>121</v>
      </c>
      <c r="D171" s="34" t="s">
        <v>15</v>
      </c>
      <c r="E171" s="34" t="s">
        <v>131</v>
      </c>
    </row>
    <row r="172" spans="1:5" ht="15.75" customHeight="1">
      <c r="A172" s="35" t="s">
        <v>1</v>
      </c>
      <c r="B172" s="64">
        <f>B173+B174</f>
        <v>842.7</v>
      </c>
      <c r="C172" s="64">
        <f>C173+C174</f>
        <v>842.7</v>
      </c>
      <c r="D172" s="66">
        <f>C172/B172*100</f>
        <v>100</v>
      </c>
      <c r="E172" s="37"/>
    </row>
    <row r="173" spans="1:5" s="17" customFormat="1" ht="90">
      <c r="A173" s="41" t="s">
        <v>76</v>
      </c>
      <c r="B173" s="121">
        <v>645.70000000000005</v>
      </c>
      <c r="C173" s="121">
        <v>645.70000000000005</v>
      </c>
      <c r="D173" s="40">
        <f>C173/B173*100</f>
        <v>100</v>
      </c>
      <c r="E173" s="126"/>
    </row>
    <row r="174" spans="1:5" s="17" customFormat="1" ht="45">
      <c r="A174" s="41" t="s">
        <v>77</v>
      </c>
      <c r="B174" s="40">
        <v>197</v>
      </c>
      <c r="C174" s="71">
        <v>197</v>
      </c>
      <c r="D174" s="71">
        <f>C174/B174*100</f>
        <v>100</v>
      </c>
      <c r="E174" s="127"/>
    </row>
    <row r="175" spans="1:5" s="9" customFormat="1" ht="6" customHeight="1">
      <c r="A175" s="128"/>
      <c r="B175" s="122"/>
      <c r="C175" s="122"/>
      <c r="D175" s="124"/>
      <c r="E175" s="129"/>
    </row>
    <row r="176" spans="1:5" s="14" customFormat="1" ht="22.5" customHeight="1">
      <c r="A176" s="262" t="s">
        <v>78</v>
      </c>
      <c r="B176" s="262"/>
      <c r="C176" s="262"/>
      <c r="D176" s="262"/>
      <c r="E176" s="262"/>
    </row>
    <row r="177" spans="1:5" s="9" customFormat="1" ht="15.6" customHeight="1">
      <c r="A177" s="93"/>
      <c r="B177" s="93"/>
      <c r="C177" s="16"/>
      <c r="D177" s="94"/>
      <c r="E177" s="39" t="s">
        <v>6</v>
      </c>
    </row>
    <row r="178" spans="1:5" s="8" customFormat="1" ht="110.25" customHeight="1">
      <c r="A178" s="33" t="s">
        <v>0</v>
      </c>
      <c r="B178" s="229" t="s">
        <v>129</v>
      </c>
      <c r="C178" s="34" t="s">
        <v>121</v>
      </c>
      <c r="D178" s="34" t="s">
        <v>15</v>
      </c>
      <c r="E178" s="34" t="s">
        <v>131</v>
      </c>
    </row>
    <row r="179" spans="1:5" ht="17.45" customHeight="1">
      <c r="A179" s="36" t="s">
        <v>4</v>
      </c>
      <c r="B179" s="63">
        <f>B182</f>
        <v>8228.2999999999993</v>
      </c>
      <c r="C179" s="63">
        <f t="shared" ref="C179" si="19">C182</f>
        <v>8228.2999999999993</v>
      </c>
      <c r="D179" s="72">
        <f>C179/B179*100</f>
        <v>100</v>
      </c>
      <c r="E179" s="37"/>
    </row>
    <row r="180" spans="1:5" ht="16.5" customHeight="1">
      <c r="A180" s="35" t="s">
        <v>1</v>
      </c>
      <c r="B180" s="64">
        <f>B179-B181</f>
        <v>8126.7999999999993</v>
      </c>
      <c r="C180" s="64">
        <f t="shared" ref="C180" si="20">C179-C181</f>
        <v>8126.7999999999993</v>
      </c>
      <c r="D180" s="66">
        <f>C180/B180*100</f>
        <v>100</v>
      </c>
      <c r="E180" s="37"/>
    </row>
    <row r="181" spans="1:5" ht="16.5" customHeight="1">
      <c r="A181" s="35" t="s">
        <v>2</v>
      </c>
      <c r="B181" s="64">
        <v>101.5</v>
      </c>
      <c r="C181" s="64">
        <v>101.5</v>
      </c>
      <c r="D181" s="66">
        <f>C181/B181*100</f>
        <v>100</v>
      </c>
      <c r="E181" s="37"/>
    </row>
    <row r="182" spans="1:5" s="17" customFormat="1" ht="30">
      <c r="A182" s="41" t="s">
        <v>79</v>
      </c>
      <c r="B182" s="121">
        <v>8228.2999999999993</v>
      </c>
      <c r="C182" s="121">
        <v>8228.2999999999993</v>
      </c>
      <c r="D182" s="40">
        <f>C182/B182*100</f>
        <v>100</v>
      </c>
      <c r="E182" s="227"/>
    </row>
    <row r="183" spans="1:5" s="14" customFormat="1" ht="3.75" customHeight="1">
      <c r="A183" s="113"/>
      <c r="B183" s="114"/>
      <c r="C183" s="114"/>
      <c r="D183" s="115"/>
      <c r="E183" s="116"/>
    </row>
    <row r="184" spans="1:5" s="14" customFormat="1" ht="32.25" customHeight="1">
      <c r="A184" s="262" t="s">
        <v>23</v>
      </c>
      <c r="B184" s="262"/>
      <c r="C184" s="262"/>
      <c r="D184" s="262"/>
      <c r="E184" s="262"/>
    </row>
    <row r="185" spans="1:5" s="16" customFormat="1" ht="14.25" customHeight="1">
      <c r="A185" s="93"/>
      <c r="B185" s="93"/>
      <c r="D185" s="94"/>
      <c r="E185" s="39" t="s">
        <v>6</v>
      </c>
    </row>
    <row r="186" spans="1:5" s="46" customFormat="1" ht="108" customHeight="1">
      <c r="A186" s="33" t="s">
        <v>0</v>
      </c>
      <c r="B186" s="229" t="s">
        <v>129</v>
      </c>
      <c r="C186" s="34" t="s">
        <v>121</v>
      </c>
      <c r="D186" s="34" t="s">
        <v>15</v>
      </c>
      <c r="E186" s="34" t="s">
        <v>131</v>
      </c>
    </row>
    <row r="187" spans="1:5" ht="17.45" customHeight="1">
      <c r="A187" s="117" t="s">
        <v>4</v>
      </c>
      <c r="B187" s="63">
        <f>B191+B194+B196</f>
        <v>70028.3</v>
      </c>
      <c r="C187" s="63">
        <f>C191+C194+C196</f>
        <v>70028.2</v>
      </c>
      <c r="D187" s="72">
        <f t="shared" ref="D187:D197" si="21">C187/B187*100</f>
        <v>99.999857200588892</v>
      </c>
      <c r="E187" s="118"/>
    </row>
    <row r="188" spans="1:5">
      <c r="A188" s="247" t="s">
        <v>1</v>
      </c>
      <c r="B188" s="64">
        <v>1207.2</v>
      </c>
      <c r="C188" s="64">
        <v>1207.0999999999999</v>
      </c>
      <c r="D188" s="66">
        <f t="shared" si="21"/>
        <v>99.991716368455911</v>
      </c>
      <c r="E188" s="92"/>
    </row>
    <row r="189" spans="1:5" ht="16.5" customHeight="1">
      <c r="A189" s="247" t="s">
        <v>2</v>
      </c>
      <c r="B189" s="64">
        <v>68821.100000000006</v>
      </c>
      <c r="C189" s="64">
        <v>68821.100000000006</v>
      </c>
      <c r="D189" s="66">
        <f t="shared" si="21"/>
        <v>100</v>
      </c>
      <c r="E189" s="118"/>
    </row>
    <row r="190" spans="1:5" ht="106.5" customHeight="1">
      <c r="A190" s="33" t="s">
        <v>0</v>
      </c>
      <c r="B190" s="229" t="s">
        <v>129</v>
      </c>
      <c r="C190" s="34" t="s">
        <v>121</v>
      </c>
      <c r="D190" s="34" t="s">
        <v>15</v>
      </c>
      <c r="E190" s="34" t="s">
        <v>131</v>
      </c>
    </row>
    <row r="191" spans="1:5" s="17" customFormat="1" ht="30">
      <c r="A191" s="41" t="s">
        <v>80</v>
      </c>
      <c r="B191" s="40">
        <f>B192+B193</f>
        <v>4200.3999999999996</v>
      </c>
      <c r="C191" s="40">
        <v>4200.3999999999996</v>
      </c>
      <c r="D191" s="40">
        <f t="shared" si="21"/>
        <v>100</v>
      </c>
      <c r="E191" s="119"/>
    </row>
    <row r="192" spans="1:5" s="17" customFormat="1" ht="45">
      <c r="A192" s="41" t="s">
        <v>81</v>
      </c>
      <c r="B192" s="40">
        <v>30</v>
      </c>
      <c r="C192" s="40">
        <v>30</v>
      </c>
      <c r="D192" s="40">
        <f t="shared" si="21"/>
        <v>100</v>
      </c>
      <c r="E192" s="119"/>
    </row>
    <row r="193" spans="1:5" s="17" customFormat="1" ht="45">
      <c r="A193" s="41" t="s">
        <v>82</v>
      </c>
      <c r="B193" s="40">
        <v>4170.3999999999996</v>
      </c>
      <c r="C193" s="71">
        <v>4170.3999999999996</v>
      </c>
      <c r="D193" s="71">
        <f t="shared" si="21"/>
        <v>100</v>
      </c>
      <c r="E193" s="120"/>
    </row>
    <row r="194" spans="1:5" s="17" customFormat="1">
      <c r="A194" s="41" t="s">
        <v>83</v>
      </c>
      <c r="B194" s="40">
        <f>B195</f>
        <v>868.7</v>
      </c>
      <c r="C194" s="40">
        <f>C195</f>
        <v>868.6</v>
      </c>
      <c r="D194" s="40">
        <f t="shared" si="21"/>
        <v>99.988488546103369</v>
      </c>
      <c r="E194" s="120"/>
    </row>
    <row r="195" spans="1:5" s="17" customFormat="1" ht="30.75" customHeight="1">
      <c r="A195" s="41" t="s">
        <v>84</v>
      </c>
      <c r="B195" s="40">
        <v>868.7</v>
      </c>
      <c r="C195" s="40">
        <v>868.6</v>
      </c>
      <c r="D195" s="40">
        <f t="shared" si="21"/>
        <v>99.988488546103369</v>
      </c>
      <c r="E195" s="120"/>
    </row>
    <row r="196" spans="1:5" s="17" customFormat="1" ht="30" customHeight="1">
      <c r="A196" s="41" t="s">
        <v>85</v>
      </c>
      <c r="B196" s="40">
        <f>B197</f>
        <v>64959.199999999997</v>
      </c>
      <c r="C196" s="40">
        <f t="shared" ref="C196" si="22">C197</f>
        <v>64959.199999999997</v>
      </c>
      <c r="D196" s="40">
        <f t="shared" si="21"/>
        <v>100</v>
      </c>
      <c r="E196" s="119"/>
    </row>
    <row r="197" spans="1:5" s="17" customFormat="1" ht="60" customHeight="1">
      <c r="A197" s="41" t="s">
        <v>86</v>
      </c>
      <c r="B197" s="40">
        <v>64959.199999999997</v>
      </c>
      <c r="C197" s="40">
        <v>64959.199999999997</v>
      </c>
      <c r="D197" s="40">
        <f t="shared" si="21"/>
        <v>100</v>
      </c>
      <c r="E197" s="119"/>
    </row>
    <row r="198" spans="1:5" s="38" customFormat="1" ht="12" customHeight="1">
      <c r="A198" s="109"/>
      <c r="B198" s="110"/>
      <c r="C198" s="110"/>
      <c r="D198" s="42"/>
      <c r="E198" s="111"/>
    </row>
    <row r="199" spans="1:5" s="38" customFormat="1" ht="22.15" customHeight="1">
      <c r="A199" s="262" t="s">
        <v>87</v>
      </c>
      <c r="B199" s="262"/>
      <c r="C199" s="262"/>
      <c r="D199" s="262"/>
      <c r="E199" s="262"/>
    </row>
    <row r="200" spans="1:5" s="38" customFormat="1" ht="15.6" customHeight="1">
      <c r="A200" s="93"/>
      <c r="B200" s="93"/>
      <c r="D200" s="42"/>
      <c r="E200" s="39" t="s">
        <v>6</v>
      </c>
    </row>
    <row r="201" spans="1:5" s="46" customFormat="1" ht="107.25" customHeight="1">
      <c r="A201" s="33" t="s">
        <v>0</v>
      </c>
      <c r="B201" s="229" t="s">
        <v>129</v>
      </c>
      <c r="C201" s="34" t="s">
        <v>121</v>
      </c>
      <c r="D201" s="34" t="s">
        <v>15</v>
      </c>
      <c r="E201" s="34" t="s">
        <v>131</v>
      </c>
    </row>
    <row r="202" spans="1:5">
      <c r="A202" s="36" t="s">
        <v>4</v>
      </c>
      <c r="B202" s="63">
        <f>B203</f>
        <v>21849.9</v>
      </c>
      <c r="C202" s="63">
        <f t="shared" ref="C202" si="23">C203</f>
        <v>21849</v>
      </c>
      <c r="D202" s="72">
        <f>C202/B202*100</f>
        <v>99.995880988013667</v>
      </c>
      <c r="E202" s="37"/>
    </row>
    <row r="203" spans="1:5">
      <c r="A203" s="35" t="s">
        <v>1</v>
      </c>
      <c r="B203" s="64">
        <f>B204+B206+B207</f>
        <v>21849.9</v>
      </c>
      <c r="C203" s="64">
        <f>C204+C206+C207</f>
        <v>21849</v>
      </c>
      <c r="D203" s="66">
        <f>C203/B203*100</f>
        <v>99.995880988013667</v>
      </c>
      <c r="E203" s="37"/>
    </row>
    <row r="204" spans="1:5" ht="60">
      <c r="A204" s="41" t="s">
        <v>125</v>
      </c>
      <c r="B204" s="91">
        <v>600</v>
      </c>
      <c r="C204" s="91">
        <v>600</v>
      </c>
      <c r="D204" s="40">
        <f>C204/B204*100</f>
        <v>100</v>
      </c>
      <c r="E204" s="44"/>
    </row>
    <row r="205" spans="1:5" ht="104.25" customHeight="1">
      <c r="A205" s="33" t="s">
        <v>0</v>
      </c>
      <c r="B205" s="229" t="s">
        <v>129</v>
      </c>
      <c r="C205" s="34" t="s">
        <v>121</v>
      </c>
      <c r="D205" s="34" t="s">
        <v>15</v>
      </c>
      <c r="E205" s="34" t="s">
        <v>131</v>
      </c>
    </row>
    <row r="206" spans="1:5" ht="59.25" customHeight="1">
      <c r="A206" s="41" t="s">
        <v>88</v>
      </c>
      <c r="B206" s="91">
        <v>2534.5</v>
      </c>
      <c r="C206" s="91">
        <v>2534.4</v>
      </c>
      <c r="D206" s="40">
        <f>C206/B206*100</f>
        <v>99.9960544486092</v>
      </c>
      <c r="E206" s="112"/>
    </row>
    <row r="207" spans="1:5" ht="45">
      <c r="A207" s="41" t="s">
        <v>89</v>
      </c>
      <c r="B207" s="91">
        <v>18715.400000000001</v>
      </c>
      <c r="C207" s="91">
        <v>18714.599999999999</v>
      </c>
      <c r="D207" s="40">
        <f>C207/B207*100</f>
        <v>99.995725445355149</v>
      </c>
      <c r="E207" s="92"/>
    </row>
    <row r="208" spans="1:5">
      <c r="A208" s="98"/>
      <c r="B208" s="261"/>
      <c r="C208" s="261"/>
      <c r="D208" s="152"/>
      <c r="E208" s="163"/>
    </row>
    <row r="209" spans="1:6" s="38" customFormat="1" ht="15.75">
      <c r="A209" s="262" t="s">
        <v>34</v>
      </c>
      <c r="B209" s="262"/>
      <c r="C209" s="262"/>
      <c r="D209" s="262"/>
      <c r="E209" s="262"/>
    </row>
    <row r="210" spans="1:6" s="16" customFormat="1" ht="15.75">
      <c r="A210" s="93"/>
      <c r="B210" s="93"/>
      <c r="D210" s="94"/>
      <c r="E210" s="39" t="s">
        <v>6</v>
      </c>
    </row>
    <row r="211" spans="1:6" s="46" customFormat="1" ht="97.5" customHeight="1">
      <c r="A211" s="33" t="s">
        <v>0</v>
      </c>
      <c r="B211" s="229" t="s">
        <v>129</v>
      </c>
      <c r="C211" s="34" t="s">
        <v>121</v>
      </c>
      <c r="D211" s="34" t="s">
        <v>15</v>
      </c>
      <c r="E211" s="34" t="s">
        <v>131</v>
      </c>
    </row>
    <row r="212" spans="1:6" ht="17.45" customHeight="1">
      <c r="A212" s="36" t="s">
        <v>4</v>
      </c>
      <c r="B212" s="63">
        <f>B216+B218</f>
        <v>81712.600000000006</v>
      </c>
      <c r="C212" s="63">
        <f>C216+C218</f>
        <v>78514.799999999988</v>
      </c>
      <c r="D212" s="72">
        <f t="shared" ref="D212:D218" si="24">C212/B212*100</f>
        <v>96.086527659137005</v>
      </c>
      <c r="E212" s="37"/>
    </row>
    <row r="213" spans="1:6">
      <c r="A213" s="35" t="s">
        <v>1</v>
      </c>
      <c r="B213" s="64">
        <f>B212-B214-B215</f>
        <v>37449.300000000003</v>
      </c>
      <c r="C213" s="64">
        <v>34498.800000000003</v>
      </c>
      <c r="D213" s="66">
        <f t="shared" si="24"/>
        <v>92.121348062580608</v>
      </c>
      <c r="E213" s="37"/>
    </row>
    <row r="214" spans="1:6">
      <c r="A214" s="35" t="s">
        <v>2</v>
      </c>
      <c r="B214" s="64">
        <v>39672.9</v>
      </c>
      <c r="C214" s="66">
        <v>39425.599999999999</v>
      </c>
      <c r="D214" s="104">
        <f t="shared" si="24"/>
        <v>99.37665257644386</v>
      </c>
      <c r="E214" s="37"/>
    </row>
    <row r="215" spans="1:6">
      <c r="A215" s="35" t="s">
        <v>3</v>
      </c>
      <c r="B215" s="64">
        <v>4590.3999999999996</v>
      </c>
      <c r="C215" s="66">
        <v>4590.3999999999996</v>
      </c>
      <c r="D215" s="104">
        <f t="shared" si="24"/>
        <v>100</v>
      </c>
      <c r="E215" s="37"/>
    </row>
    <row r="216" spans="1:6" ht="296.25" customHeight="1">
      <c r="A216" s="41" t="s">
        <v>90</v>
      </c>
      <c r="B216" s="64">
        <v>32531.200000000001</v>
      </c>
      <c r="C216" s="64">
        <v>29608.1</v>
      </c>
      <c r="D216" s="66">
        <f t="shared" si="24"/>
        <v>91.014472260476083</v>
      </c>
      <c r="E216" s="90" t="s">
        <v>151</v>
      </c>
      <c r="F216" s="23"/>
    </row>
    <row r="217" spans="1:6" ht="112.5" customHeight="1">
      <c r="A217" s="33" t="s">
        <v>0</v>
      </c>
      <c r="B217" s="229" t="s">
        <v>129</v>
      </c>
      <c r="C217" s="34" t="s">
        <v>121</v>
      </c>
      <c r="D217" s="34" t="s">
        <v>15</v>
      </c>
      <c r="E217" s="34" t="s">
        <v>131</v>
      </c>
      <c r="F217" s="23"/>
    </row>
    <row r="218" spans="1:6" ht="30">
      <c r="A218" s="41" t="s">
        <v>16</v>
      </c>
      <c r="B218" s="64">
        <v>49181.4</v>
      </c>
      <c r="C218" s="196">
        <v>48906.7</v>
      </c>
      <c r="D218" s="104">
        <f t="shared" si="24"/>
        <v>99.441455509603216</v>
      </c>
      <c r="E218" s="44" t="s">
        <v>146</v>
      </c>
      <c r="F218" s="23"/>
    </row>
    <row r="219" spans="1:6" ht="16.5" customHeight="1">
      <c r="A219" s="105"/>
      <c r="B219" s="106"/>
      <c r="C219" s="106"/>
      <c r="D219" s="107"/>
      <c r="E219" s="108"/>
    </row>
    <row r="220" spans="1:6" s="14" customFormat="1" ht="22.5" customHeight="1">
      <c r="A220" s="262" t="s">
        <v>91</v>
      </c>
      <c r="B220" s="262"/>
      <c r="C220" s="262"/>
      <c r="D220" s="262"/>
      <c r="E220" s="262"/>
    </row>
    <row r="221" spans="1:6" s="14" customFormat="1" ht="15" customHeight="1">
      <c r="A221" s="93"/>
      <c r="B221" s="93"/>
      <c r="C221" s="38"/>
      <c r="D221" s="42"/>
      <c r="E221" s="39" t="s">
        <v>6</v>
      </c>
    </row>
    <row r="222" spans="1:6" s="8" customFormat="1" ht="106.5" customHeight="1">
      <c r="A222" s="34" t="s">
        <v>0</v>
      </c>
      <c r="B222" s="229" t="s">
        <v>129</v>
      </c>
      <c r="C222" s="34" t="s">
        <v>121</v>
      </c>
      <c r="D222" s="34" t="s">
        <v>15</v>
      </c>
      <c r="E222" s="34" t="s">
        <v>131</v>
      </c>
    </row>
    <row r="223" spans="1:6" ht="17.45" customHeight="1">
      <c r="A223" s="36" t="s">
        <v>4</v>
      </c>
      <c r="B223" s="63">
        <f>B226</f>
        <v>110368.6</v>
      </c>
      <c r="C223" s="63">
        <f>C226</f>
        <v>109893.3</v>
      </c>
      <c r="D223" s="72">
        <f>C223/B223*100</f>
        <v>99.5693521526956</v>
      </c>
      <c r="E223" s="37"/>
    </row>
    <row r="224" spans="1:6" ht="16.5" customHeight="1">
      <c r="A224" s="35" t="s">
        <v>1</v>
      </c>
      <c r="B224" s="64">
        <f>B223-B225</f>
        <v>108219.3</v>
      </c>
      <c r="C224" s="64">
        <f t="shared" ref="C224" si="25">C223-C225</f>
        <v>107744.1</v>
      </c>
      <c r="D224" s="66">
        <f>C224/B224*100</f>
        <v>99.560891633932215</v>
      </c>
      <c r="E224" s="37"/>
    </row>
    <row r="225" spans="1:6" ht="16.5" customHeight="1">
      <c r="A225" s="35" t="s">
        <v>2</v>
      </c>
      <c r="B225" s="64">
        <v>2149.3000000000002</v>
      </c>
      <c r="C225" s="64">
        <v>2149.1999999999998</v>
      </c>
      <c r="D225" s="66">
        <f>C225/B225*100</f>
        <v>99.995347322384021</v>
      </c>
      <c r="E225" s="37"/>
    </row>
    <row r="226" spans="1:6" ht="126.75" customHeight="1">
      <c r="A226" s="41" t="s">
        <v>92</v>
      </c>
      <c r="B226" s="40">
        <v>110368.6</v>
      </c>
      <c r="C226" s="40">
        <v>109893.3</v>
      </c>
      <c r="D226" s="40">
        <f>C226/B226*100</f>
        <v>99.5693521526956</v>
      </c>
      <c r="E226" s="102" t="s">
        <v>152</v>
      </c>
      <c r="F226" s="23"/>
    </row>
    <row r="227" spans="1:6" s="9" customFormat="1" ht="15.75" customHeight="1">
      <c r="A227" s="98"/>
      <c r="B227" s="99"/>
      <c r="C227" s="99"/>
      <c r="D227" s="100"/>
      <c r="E227" s="101"/>
    </row>
    <row r="228" spans="1:6" s="38" customFormat="1" ht="18.75" customHeight="1">
      <c r="A228" s="262" t="s">
        <v>24</v>
      </c>
      <c r="B228" s="262"/>
      <c r="C228" s="262"/>
      <c r="D228" s="262"/>
      <c r="E228" s="262"/>
    </row>
    <row r="229" spans="1:6" s="16" customFormat="1" ht="15.75" customHeight="1">
      <c r="A229" s="93"/>
      <c r="B229" s="93"/>
      <c r="D229" s="94"/>
      <c r="E229" s="39" t="s">
        <v>6</v>
      </c>
    </row>
    <row r="230" spans="1:6" s="95" customFormat="1" ht="107.25" customHeight="1">
      <c r="A230" s="33" t="s">
        <v>0</v>
      </c>
      <c r="B230" s="229" t="s">
        <v>129</v>
      </c>
      <c r="C230" s="34" t="s">
        <v>121</v>
      </c>
      <c r="D230" s="34" t="s">
        <v>15</v>
      </c>
      <c r="E230" s="34" t="s">
        <v>26</v>
      </c>
    </row>
    <row r="231" spans="1:6" s="47" customFormat="1" ht="17.25" customHeight="1">
      <c r="A231" s="36" t="s">
        <v>4</v>
      </c>
      <c r="B231" s="63">
        <f>B232</f>
        <v>37674.300000000003</v>
      </c>
      <c r="C231" s="63">
        <f>C232</f>
        <v>37674.300000000003</v>
      </c>
      <c r="D231" s="63">
        <f>D232</f>
        <v>100</v>
      </c>
      <c r="E231" s="37"/>
    </row>
    <row r="232" spans="1:6" s="47" customFormat="1">
      <c r="A232" s="35" t="s">
        <v>1</v>
      </c>
      <c r="B232" s="64">
        <f>B233</f>
        <v>37674.300000000003</v>
      </c>
      <c r="C232" s="64">
        <f>C233</f>
        <v>37674.300000000003</v>
      </c>
      <c r="D232" s="64">
        <f>C232/B232*100</f>
        <v>100</v>
      </c>
      <c r="E232" s="37"/>
    </row>
    <row r="233" spans="1:6" s="47" customFormat="1" ht="29.25" customHeight="1">
      <c r="A233" s="41" t="s">
        <v>93</v>
      </c>
      <c r="B233" s="40">
        <v>37674.300000000003</v>
      </c>
      <c r="C233" s="97">
        <v>37674.300000000003</v>
      </c>
      <c r="D233" s="96">
        <f>C233/B233*100</f>
        <v>100</v>
      </c>
      <c r="E233" s="92"/>
    </row>
    <row r="234" spans="1:6" s="47" customFormat="1" ht="14.25" customHeight="1">
      <c r="A234" s="84"/>
      <c r="B234" s="85"/>
      <c r="C234" s="87"/>
      <c r="D234" s="88"/>
      <c r="E234" s="12"/>
    </row>
    <row r="235" spans="1:6" s="38" customFormat="1" ht="28.5" customHeight="1">
      <c r="A235" s="262" t="s">
        <v>94</v>
      </c>
      <c r="B235" s="262"/>
      <c r="C235" s="262"/>
      <c r="D235" s="262"/>
      <c r="E235" s="262"/>
    </row>
    <row r="236" spans="1:6" s="16" customFormat="1" ht="15.6" customHeight="1">
      <c r="A236" s="93"/>
      <c r="B236" s="93"/>
      <c r="D236" s="94"/>
      <c r="E236" s="39" t="s">
        <v>6</v>
      </c>
    </row>
    <row r="237" spans="1:6" s="46" customFormat="1" ht="108" customHeight="1">
      <c r="A237" s="33" t="s">
        <v>0</v>
      </c>
      <c r="B237" s="229" t="s">
        <v>129</v>
      </c>
      <c r="C237" s="34" t="s">
        <v>121</v>
      </c>
      <c r="D237" s="34" t="s">
        <v>15</v>
      </c>
      <c r="E237" s="34" t="s">
        <v>131</v>
      </c>
    </row>
    <row r="238" spans="1:6" ht="17.25" customHeight="1">
      <c r="A238" s="140" t="s">
        <v>4</v>
      </c>
      <c r="B238" s="141">
        <f>B242+B243+B244</f>
        <v>593297</v>
      </c>
      <c r="C238" s="141">
        <f t="shared" ref="C238" si="26">C242+C243+C244</f>
        <v>584650.60000000009</v>
      </c>
      <c r="D238" s="142">
        <f t="shared" ref="D238:D244" si="27">C238/B238*100</f>
        <v>98.542652330957353</v>
      </c>
      <c r="E238" s="232"/>
    </row>
    <row r="239" spans="1:6" ht="16.5" customHeight="1">
      <c r="A239" s="144" t="s">
        <v>1</v>
      </c>
      <c r="B239" s="145">
        <v>571812.69999999995</v>
      </c>
      <c r="C239" s="145">
        <v>563284.1</v>
      </c>
      <c r="D239" s="146">
        <f t="shared" si="27"/>
        <v>98.508497625183907</v>
      </c>
      <c r="E239" s="232"/>
    </row>
    <row r="240" spans="1:6" ht="16.5" customHeight="1">
      <c r="A240" s="144" t="s">
        <v>2</v>
      </c>
      <c r="B240" s="145">
        <v>15559.8</v>
      </c>
      <c r="C240" s="145">
        <v>16442</v>
      </c>
      <c r="D240" s="146">
        <f t="shared" si="27"/>
        <v>105.66973868558722</v>
      </c>
      <c r="E240" s="232"/>
    </row>
    <row r="241" spans="1:5" ht="16.5" customHeight="1">
      <c r="A241" s="144" t="s">
        <v>3</v>
      </c>
      <c r="B241" s="145">
        <v>4924.5</v>
      </c>
      <c r="C241" s="145">
        <v>4924.5</v>
      </c>
      <c r="D241" s="146">
        <f t="shared" si="27"/>
        <v>100</v>
      </c>
      <c r="E241" s="232"/>
    </row>
    <row r="242" spans="1:5" ht="75.75" customHeight="1">
      <c r="A242" s="41" t="s">
        <v>95</v>
      </c>
      <c r="B242" s="91">
        <v>12336.2</v>
      </c>
      <c r="C242" s="91">
        <v>11422.7</v>
      </c>
      <c r="D242" s="40">
        <f t="shared" si="27"/>
        <v>92.59496441367682</v>
      </c>
      <c r="E242" s="253" t="s">
        <v>134</v>
      </c>
    </row>
    <row r="243" spans="1:5" ht="60">
      <c r="A243" s="41" t="s">
        <v>96</v>
      </c>
      <c r="B243" s="40">
        <v>787.9</v>
      </c>
      <c r="C243" s="40">
        <v>778.1</v>
      </c>
      <c r="D243" s="40">
        <f t="shared" si="27"/>
        <v>98.756187333417955</v>
      </c>
      <c r="E243" s="253" t="s">
        <v>135</v>
      </c>
    </row>
    <row r="244" spans="1:5" ht="60">
      <c r="A244" s="41" t="s">
        <v>97</v>
      </c>
      <c r="B244" s="40">
        <v>580172.9</v>
      </c>
      <c r="C244" s="40">
        <v>572449.80000000005</v>
      </c>
      <c r="D244" s="40">
        <f t="shared" si="27"/>
        <v>98.6688278614875</v>
      </c>
      <c r="E244" s="254" t="s">
        <v>133</v>
      </c>
    </row>
    <row r="245" spans="1:5" s="47" customFormat="1" ht="8.25" customHeight="1">
      <c r="A245" s="2"/>
      <c r="B245" s="86"/>
      <c r="C245" s="86"/>
      <c r="D245" s="3"/>
      <c r="E245" s="1"/>
    </row>
    <row r="246" spans="1:5" s="38" customFormat="1" ht="15.75" customHeight="1">
      <c r="A246" s="262" t="s">
        <v>98</v>
      </c>
      <c r="B246" s="262"/>
      <c r="C246" s="262"/>
      <c r="D246" s="262"/>
      <c r="E246" s="262"/>
    </row>
    <row r="247" spans="1:5" s="38" customFormat="1" ht="19.5" customHeight="1">
      <c r="A247" s="45"/>
      <c r="B247" s="45"/>
      <c r="D247" s="42"/>
      <c r="E247" s="39" t="s">
        <v>6</v>
      </c>
    </row>
    <row r="248" spans="1:5" s="46" customFormat="1" ht="111" customHeight="1">
      <c r="A248" s="33" t="s">
        <v>0</v>
      </c>
      <c r="B248" s="229" t="s">
        <v>129</v>
      </c>
      <c r="C248" s="34" t="s">
        <v>121</v>
      </c>
      <c r="D248" s="34" t="s">
        <v>15</v>
      </c>
      <c r="E248" s="34" t="s">
        <v>131</v>
      </c>
    </row>
    <row r="249" spans="1:5" ht="16.5" customHeight="1">
      <c r="A249" s="36" t="s">
        <v>4</v>
      </c>
      <c r="B249" s="63">
        <f>B252+B254+B256</f>
        <v>575573.30000000005</v>
      </c>
      <c r="C249" s="63">
        <f>C252+C254+C256</f>
        <v>520732.3</v>
      </c>
      <c r="D249" s="72">
        <f t="shared" ref="D249:D259" si="28">C249/B249*100</f>
        <v>90.471934677998433</v>
      </c>
      <c r="E249" s="231"/>
    </row>
    <row r="250" spans="1:5" ht="15" customHeight="1">
      <c r="A250" s="35" t="s">
        <v>1</v>
      </c>
      <c r="B250" s="64">
        <v>421859.9</v>
      </c>
      <c r="C250" s="64">
        <v>367026</v>
      </c>
      <c r="D250" s="66">
        <f t="shared" si="28"/>
        <v>87.001869578028149</v>
      </c>
      <c r="E250" s="231"/>
    </row>
    <row r="251" spans="1:5" ht="15" customHeight="1">
      <c r="A251" s="144" t="s">
        <v>2</v>
      </c>
      <c r="B251" s="145">
        <v>153713.4</v>
      </c>
      <c r="C251" s="145">
        <v>153706.29999999999</v>
      </c>
      <c r="D251" s="146">
        <f t="shared" si="28"/>
        <v>99.995381014277214</v>
      </c>
      <c r="E251" s="232"/>
    </row>
    <row r="252" spans="1:5" ht="75">
      <c r="A252" s="41" t="s">
        <v>99</v>
      </c>
      <c r="B252" s="91">
        <v>25127.7</v>
      </c>
      <c r="C252" s="91">
        <v>24964.5</v>
      </c>
      <c r="D252" s="40">
        <f t="shared" si="28"/>
        <v>99.350517556322302</v>
      </c>
      <c r="E252" s="258" t="s">
        <v>141</v>
      </c>
    </row>
    <row r="253" spans="1:5" ht="105.75" customHeight="1">
      <c r="A253" s="33" t="s">
        <v>0</v>
      </c>
      <c r="B253" s="229" t="s">
        <v>129</v>
      </c>
      <c r="C253" s="34" t="s">
        <v>121</v>
      </c>
      <c r="D253" s="34" t="s">
        <v>15</v>
      </c>
      <c r="E253" s="34" t="s">
        <v>131</v>
      </c>
    </row>
    <row r="254" spans="1:5" ht="45">
      <c r="A254" s="41" t="s">
        <v>100</v>
      </c>
      <c r="B254" s="91">
        <f>B255</f>
        <v>211089.7</v>
      </c>
      <c r="C254" s="91">
        <f t="shared" ref="C254" si="29">C255</f>
        <v>175124.7</v>
      </c>
      <c r="D254" s="40">
        <f t="shared" si="28"/>
        <v>82.962219378775941</v>
      </c>
      <c r="E254" s="231"/>
    </row>
    <row r="255" spans="1:5" s="47" customFormat="1" ht="75">
      <c r="A255" s="41" t="s">
        <v>101</v>
      </c>
      <c r="B255" s="91">
        <v>211089.7</v>
      </c>
      <c r="C255" s="91">
        <v>175124.7</v>
      </c>
      <c r="D255" s="40">
        <f t="shared" si="28"/>
        <v>82.962219378775941</v>
      </c>
      <c r="E255" s="253" t="s">
        <v>136</v>
      </c>
    </row>
    <row r="256" spans="1:5" ht="45">
      <c r="A256" s="41" t="s">
        <v>102</v>
      </c>
      <c r="B256" s="91">
        <v>339355.9</v>
      </c>
      <c r="C256" s="91">
        <v>320643.09999999998</v>
      </c>
      <c r="D256" s="40">
        <f t="shared" si="28"/>
        <v>94.485789108131016</v>
      </c>
      <c r="E256" s="255"/>
    </row>
    <row r="257" spans="1:5" ht="272.25" customHeight="1">
      <c r="A257" s="41" t="s">
        <v>103</v>
      </c>
      <c r="B257" s="91">
        <v>339355.9</v>
      </c>
      <c r="C257" s="91">
        <v>320643.09999999998</v>
      </c>
      <c r="D257" s="40">
        <f t="shared" si="28"/>
        <v>94.485789108131016</v>
      </c>
      <c r="E257" s="253" t="s">
        <v>147</v>
      </c>
    </row>
    <row r="258" spans="1:5" s="18" customFormat="1" ht="16.149999999999999" customHeight="1">
      <c r="A258" s="228" t="s">
        <v>14</v>
      </c>
      <c r="B258" s="200">
        <v>34123.300000000003</v>
      </c>
      <c r="C258" s="200">
        <v>33626.800000000003</v>
      </c>
      <c r="D258" s="66">
        <f t="shared" si="28"/>
        <v>98.544982460664713</v>
      </c>
      <c r="E258" s="251"/>
    </row>
    <row r="259" spans="1:5" s="18" customFormat="1" ht="30">
      <c r="A259" s="199" t="s">
        <v>104</v>
      </c>
      <c r="B259" s="200">
        <v>330.7</v>
      </c>
      <c r="C259" s="233">
        <v>330.7</v>
      </c>
      <c r="D259" s="66">
        <f t="shared" si="28"/>
        <v>100</v>
      </c>
      <c r="E259" s="231"/>
    </row>
    <row r="260" spans="1:5" s="18" customFormat="1" ht="6.75" customHeight="1">
      <c r="A260" s="61"/>
      <c r="B260" s="60"/>
      <c r="C260" s="60"/>
      <c r="D260" s="15"/>
      <c r="E260" s="68"/>
    </row>
    <row r="261" spans="1:5" s="50" customFormat="1" ht="48" customHeight="1">
      <c r="A261" s="268" t="s">
        <v>148</v>
      </c>
      <c r="B261" s="268"/>
      <c r="C261" s="268"/>
      <c r="D261" s="268"/>
      <c r="E261" s="268"/>
    </row>
    <row r="262" spans="1:5" s="50" customFormat="1" ht="3" customHeight="1">
      <c r="A262" s="51"/>
      <c r="B262" s="51"/>
      <c r="C262" s="51"/>
      <c r="D262" s="52"/>
      <c r="E262" s="53"/>
    </row>
    <row r="263" spans="1:5" s="47" customFormat="1" ht="26.45" customHeight="1">
      <c r="A263" s="54" t="s">
        <v>137</v>
      </c>
      <c r="B263" s="54"/>
      <c r="C263" s="55"/>
      <c r="D263" s="48"/>
      <c r="E263" s="49"/>
    </row>
    <row r="264" spans="1:5" s="47" customFormat="1" ht="6" customHeight="1">
      <c r="A264" s="56"/>
      <c r="B264" s="56"/>
      <c r="C264" s="57"/>
      <c r="D264" s="48"/>
      <c r="E264" s="49"/>
    </row>
    <row r="265" spans="1:5" s="59" customFormat="1" ht="15" customHeight="1">
      <c r="A265" s="267" t="s">
        <v>31</v>
      </c>
      <c r="B265" s="267"/>
      <c r="C265" s="267"/>
      <c r="D265" s="58"/>
      <c r="E265" s="69"/>
    </row>
    <row r="266" spans="1:5" s="27" customFormat="1" ht="12.6" customHeight="1">
      <c r="A266" s="28"/>
      <c r="B266" s="29"/>
      <c r="C266" s="29"/>
      <c r="D266" s="25"/>
      <c r="E266" s="70"/>
    </row>
    <row r="267" spans="1:5" s="27" customFormat="1" ht="13.15" customHeight="1">
      <c r="A267" s="30"/>
      <c r="B267" s="31"/>
      <c r="C267" s="31"/>
      <c r="D267" s="25"/>
      <c r="E267" s="70"/>
    </row>
    <row r="268" spans="1:5" ht="0.6" customHeight="1">
      <c r="A268" s="19"/>
      <c r="B268" s="5"/>
    </row>
    <row r="270" spans="1:5">
      <c r="A270" s="21"/>
      <c r="B270" s="22"/>
      <c r="C270" s="22"/>
    </row>
    <row r="271" spans="1:5">
      <c r="A271" s="21"/>
      <c r="B271" s="22"/>
      <c r="C271" s="22"/>
    </row>
    <row r="272" spans="1:5">
      <c r="A272" s="21"/>
      <c r="B272" s="22"/>
      <c r="C272" s="22"/>
    </row>
    <row r="273" spans="1:3">
      <c r="A273" s="21"/>
      <c r="B273" s="23"/>
      <c r="C273" s="23"/>
    </row>
    <row r="274" spans="1:3">
      <c r="A274" s="21"/>
      <c r="B274" s="1"/>
      <c r="C274" s="24"/>
    </row>
    <row r="275" spans="1:3">
      <c r="A275" s="21"/>
      <c r="B275" s="23"/>
      <c r="C275" s="23"/>
    </row>
    <row r="276" spans="1:3">
      <c r="A276" s="21"/>
      <c r="B276" s="23"/>
      <c r="C276" s="23"/>
    </row>
    <row r="277" spans="1:3">
      <c r="B277" s="23"/>
      <c r="C277" s="23"/>
    </row>
    <row r="278" spans="1:3">
      <c r="A278" s="21"/>
      <c r="B278" s="23"/>
      <c r="C278" s="23"/>
    </row>
    <row r="279" spans="1:3">
      <c r="B279" s="1"/>
      <c r="C279" s="24"/>
    </row>
    <row r="280" spans="1:3">
      <c r="B280" s="23"/>
      <c r="C280" s="23"/>
    </row>
    <row r="281" spans="1:3">
      <c r="B281" s="23"/>
      <c r="C281" s="23"/>
    </row>
    <row r="282" spans="1:3">
      <c r="B282" s="22"/>
      <c r="C282" s="22"/>
    </row>
    <row r="283" spans="1:3">
      <c r="B283" s="23"/>
      <c r="C283" s="23"/>
    </row>
    <row r="284" spans="1:3">
      <c r="B284" s="23"/>
      <c r="C284" s="23"/>
    </row>
    <row r="285" spans="1:3">
      <c r="B285" s="23"/>
      <c r="C285" s="23"/>
    </row>
    <row r="286" spans="1:3">
      <c r="B286" s="23"/>
      <c r="C286" s="23"/>
    </row>
    <row r="287" spans="1:3">
      <c r="B287" s="23"/>
      <c r="C287" s="23"/>
    </row>
    <row r="288" spans="1:3">
      <c r="B288" s="22"/>
      <c r="C288" s="22"/>
    </row>
    <row r="289" spans="2:3">
      <c r="B289" s="22"/>
      <c r="C289" s="22"/>
    </row>
    <row r="290" spans="2:3">
      <c r="B290" s="23"/>
      <c r="C290" s="23"/>
    </row>
    <row r="291" spans="2:3">
      <c r="B291" s="23"/>
      <c r="C291" s="23"/>
    </row>
    <row r="292" spans="2:3">
      <c r="B292" s="23"/>
      <c r="C292" s="23"/>
    </row>
    <row r="293" spans="2:3">
      <c r="B293" s="23"/>
      <c r="C293" s="23"/>
    </row>
    <row r="294" spans="2:3">
      <c r="B294" s="23"/>
      <c r="C294" s="23"/>
    </row>
    <row r="295" spans="2:3">
      <c r="B295" s="23"/>
      <c r="C295" s="23"/>
    </row>
    <row r="296" spans="2:3">
      <c r="B296" s="23"/>
      <c r="C296" s="23"/>
    </row>
    <row r="297" spans="2:3">
      <c r="B297" s="23"/>
      <c r="C297" s="23"/>
    </row>
    <row r="298" spans="2:3">
      <c r="B298" s="23"/>
      <c r="C298" s="23"/>
    </row>
    <row r="299" spans="2:3">
      <c r="B299" s="22"/>
      <c r="C299" s="22"/>
    </row>
    <row r="300" spans="2:3">
      <c r="B300" s="23"/>
    </row>
  </sheetData>
  <mergeCells count="24">
    <mergeCell ref="A3:E3"/>
    <mergeCell ref="A176:E176"/>
    <mergeCell ref="A141:E141"/>
    <mergeCell ref="A155:E155"/>
    <mergeCell ref="A265:C265"/>
    <mergeCell ref="A184:E184"/>
    <mergeCell ref="A199:E199"/>
    <mergeCell ref="A209:E209"/>
    <mergeCell ref="A261:E261"/>
    <mergeCell ref="A235:E235"/>
    <mergeCell ref="A246:E246"/>
    <mergeCell ref="A228:E228"/>
    <mergeCell ref="A220:E220"/>
    <mergeCell ref="A122:E122"/>
    <mergeCell ref="A130:E130"/>
    <mergeCell ref="A167:E167"/>
    <mergeCell ref="A148:E148"/>
    <mergeCell ref="A12:E12"/>
    <mergeCell ref="A107:E107"/>
    <mergeCell ref="A13:C13"/>
    <mergeCell ref="A77:E77"/>
    <mergeCell ref="A98:E98"/>
    <mergeCell ref="A66:D66"/>
    <mergeCell ref="A35:D35"/>
  </mergeCells>
  <pageMargins left="0.39370078740157483" right="0.39370078740157483" top="0.39370078740157483" bottom="0.19685039370078741" header="0.31496062992125984" footer="0.19685039370078741"/>
  <pageSetup paperSize="9" scale="80" firstPageNumber="389" fitToHeight="1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пояснительная</vt:lpstr>
      <vt:lpstr>пояснительная!Область_печати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2026-04-01T11:20:00Z</dcterms:modified>
</cp:coreProperties>
</file>