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05" windowWidth="23250" windowHeight="12660"/>
  </bookViews>
  <sheets>
    <sheet name=" по Рз,ПР" sheetId="2" r:id="rId1"/>
  </sheets>
  <definedNames>
    <definedName name="_xlnm.Print_Titles" localSheetId="0">' по Рз,ПР'!$3:$4</definedName>
  </definedNames>
  <calcPr calcId="125725"/>
</workbook>
</file>

<file path=xl/calcChain.xml><?xml version="1.0" encoding="utf-8"?>
<calcChain xmlns="http://schemas.openxmlformats.org/spreadsheetml/2006/main">
  <c r="I6" i="2"/>
  <c r="I19"/>
  <c r="I20"/>
  <c r="I21"/>
  <c r="I22"/>
  <c r="I23"/>
  <c r="I24"/>
  <c r="I25"/>
  <c r="I26"/>
  <c r="I27"/>
  <c r="I28"/>
  <c r="I29"/>
  <c r="I30"/>
  <c r="I31"/>
  <c r="I32"/>
  <c r="I33"/>
  <c r="I34"/>
  <c r="I35"/>
  <c r="I36"/>
  <c r="I37"/>
  <c r="I38"/>
  <c r="I39"/>
  <c r="I40"/>
  <c r="I41"/>
  <c r="I42"/>
  <c r="I43"/>
  <c r="I44"/>
  <c r="I45"/>
  <c r="I46"/>
  <c r="I47"/>
  <c r="I48"/>
  <c r="I49"/>
  <c r="I50"/>
  <c r="I51"/>
  <c r="I52"/>
  <c r="I53"/>
  <c r="I54"/>
  <c r="I57"/>
  <c r="I18"/>
  <c r="I15"/>
  <c r="I16"/>
  <c r="I17"/>
  <c r="I14"/>
  <c r="I7"/>
  <c r="I8"/>
  <c r="I9"/>
  <c r="I10"/>
  <c r="I11"/>
  <c r="I12"/>
  <c r="I13" l="1"/>
  <c r="I5"/>
  <c r="G6"/>
  <c r="G7"/>
  <c r="G8"/>
  <c r="G9"/>
  <c r="G10"/>
  <c r="G11"/>
  <c r="G12"/>
  <c r="G14"/>
  <c r="G15"/>
  <c r="G16"/>
  <c r="G17"/>
  <c r="G19"/>
  <c r="G20"/>
  <c r="G21"/>
  <c r="G22"/>
  <c r="G23"/>
  <c r="G24"/>
  <c r="G52"/>
  <c r="G47"/>
  <c r="F32" l="1"/>
  <c r="E32"/>
  <c r="D32"/>
  <c r="F50"/>
  <c r="E50"/>
  <c r="D50"/>
  <c r="G36"/>
  <c r="F13" l="1"/>
  <c r="E13" l="1"/>
  <c r="D13"/>
  <c r="F42" l="1"/>
  <c r="E42"/>
  <c r="D42"/>
  <c r="D5"/>
  <c r="F18" l="1"/>
  <c r="E55"/>
  <c r="D55" l="1"/>
  <c r="D53"/>
  <c r="D45"/>
  <c r="D39"/>
  <c r="D30"/>
  <c r="D25"/>
  <c r="D18"/>
  <c r="E53"/>
  <c r="E45"/>
  <c r="E39"/>
  <c r="E30"/>
  <c r="E25"/>
  <c r="E18"/>
  <c r="E5"/>
  <c r="D57" l="1"/>
  <c r="E57"/>
  <c r="G18" l="1"/>
  <c r="G26"/>
  <c r="G27"/>
  <c r="G28"/>
  <c r="G29"/>
  <c r="G31"/>
  <c r="G33"/>
  <c r="G34"/>
  <c r="G35"/>
  <c r="G37"/>
  <c r="G38"/>
  <c r="G40"/>
  <c r="G41"/>
  <c r="G44"/>
  <c r="G46"/>
  <c r="G48"/>
  <c r="G51"/>
  <c r="G54"/>
  <c r="G56"/>
  <c r="F55"/>
  <c r="F53"/>
  <c r="F45"/>
  <c r="F39"/>
  <c r="F30"/>
  <c r="F25"/>
  <c r="F5"/>
  <c r="F57" l="1"/>
  <c r="G45"/>
  <c r="G5"/>
  <c r="G55"/>
  <c r="G53"/>
  <c r="G50"/>
  <c r="G39"/>
  <c r="G32"/>
  <c r="G30"/>
  <c r="G42"/>
  <c r="G25"/>
  <c r="G13"/>
  <c r="G57" l="1"/>
</calcChain>
</file>

<file path=xl/sharedStrings.xml><?xml version="1.0" encoding="utf-8"?>
<sst xmlns="http://schemas.openxmlformats.org/spreadsheetml/2006/main" count="108" uniqueCount="108">
  <si>
    <t>Всего расходов</t>
  </si>
  <si>
    <t>Обслуживание государственного внутреннего и муниципального долга</t>
  </si>
  <si>
    <t>ОБСЛУЖИВАНИЕ ГОСУДАРСТВЕННОГО И МУНИЦИПАЛЬНОГО ДОЛГА</t>
  </si>
  <si>
    <t>Периодическая печать и издательства</t>
  </si>
  <si>
    <t>СРЕДСТВА МАССОВОЙ ИНФОРМАЦИИ</t>
  </si>
  <si>
    <t>Массовый спорт</t>
  </si>
  <si>
    <t>ФИЗИЧЕСКАЯ КУЛЬТУРА И СПОРТ</t>
  </si>
  <si>
    <t>Другие вопросы в области социальной политики</t>
  </si>
  <si>
    <t>Охрана семьи и детства</t>
  </si>
  <si>
    <t>Социальное обеспечение населения</t>
  </si>
  <si>
    <t>Пенсионное обеспечение</t>
  </si>
  <si>
    <t>СОЦИАЛЬНАЯ ПОЛИТИКА</t>
  </si>
  <si>
    <t>Другие вопросы в области здравоохранения</t>
  </si>
  <si>
    <t>ЗДРАВООХРАНЕНИЕ</t>
  </si>
  <si>
    <t>Другие вопросы в области культуры, кинематографии</t>
  </si>
  <si>
    <t>Культура</t>
  </si>
  <si>
    <t>КУЛЬТУРА, КИНЕМАТОГРАФИЯ</t>
  </si>
  <si>
    <t>Другие вопросы в области образования</t>
  </si>
  <si>
    <t>Молодежная политика</t>
  </si>
  <si>
    <t>Дополнительное образование детей</t>
  </si>
  <si>
    <t>Общее образование</t>
  </si>
  <si>
    <t>Дошкольное образование</t>
  </si>
  <si>
    <t>ОБРАЗОВАНИЕ</t>
  </si>
  <si>
    <t>Другие вопросы в области охраны окружающей среды</t>
  </si>
  <si>
    <t>ОХРАНА ОКРУЖАЮЩЕЙ СРЕДЫ</t>
  </si>
  <si>
    <t>Другие вопросы в области жилищно-коммунального хозяйства</t>
  </si>
  <si>
    <t>Благоустройство</t>
  </si>
  <si>
    <t>Коммунальное хозяйство</t>
  </si>
  <si>
    <t>Жилищное хозяйство</t>
  </si>
  <si>
    <t>ЖИЛИЩНО-КОММУНАЛЬНОЕ ХОЗЯЙСТВО</t>
  </si>
  <si>
    <t>Другие вопросы в области национальной экономики</t>
  </si>
  <si>
    <t>Связь и информатика</t>
  </si>
  <si>
    <t>Транспорт</t>
  </si>
  <si>
    <t>Сельское хозяйство и рыболовство</t>
  </si>
  <si>
    <t>Общеэкономические вопросы</t>
  </si>
  <si>
    <t>НАЦИОНАЛЬНАЯ ЭКОНОМИКА</t>
  </si>
  <si>
    <t>Другие вопросы в области национальной безопасности и правоохранительной деятельности</t>
  </si>
  <si>
    <t>Защита населения и территории от чрезвычайных ситуаций природного и техногенного характера, гражданская оборона</t>
  </si>
  <si>
    <t>Органы юстиции</t>
  </si>
  <si>
    <t>НАЦИОНАЛЬНАЯ БЕЗОПАСНОСТЬ И ПРАВООХРАНИТЕЛЬНАЯ ДЕЯТЕЛЬНОСТЬ</t>
  </si>
  <si>
    <t>Другие общегосударственные вопросы</t>
  </si>
  <si>
    <t>Резервные фонды</t>
  </si>
  <si>
    <t>Обеспечение деятельности финансовых, налоговых и таможенных органов и органов финансового (финансово-бюджетного) надзора</t>
  </si>
  <si>
    <t>Судебная система</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</si>
  <si>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</si>
  <si>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</si>
  <si>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высшего должностного лица субъекта Российской Федерации и муниципального образования</t>
  </si>
  <si>
    <t>ОБЩЕГОСУДАРСТВЕННЫЕ ВОПРОСЫ</t>
  </si>
  <si>
    <t>ПР</t>
  </si>
  <si>
    <t>РЗ</t>
  </si>
  <si>
    <t>(тыс.рублей)</t>
  </si>
  <si>
    <t>Наименование показателя</t>
  </si>
  <si>
    <t xml:space="preserve">Дорожное хозяйство </t>
  </si>
  <si>
    <t>7=6/4*100%</t>
  </si>
  <si>
    <t>Санитарно-эпидемиологическое благополучие</t>
  </si>
  <si>
    <t>Защита населения и территории от чрезвычайных ситуаций природного и техногенного характера, пожарная безопасность</t>
  </si>
  <si>
    <t>Спорт высших достижений</t>
  </si>
  <si>
    <t>Профессиональная подготовка, переподготовка и повышение квалификации</t>
  </si>
  <si>
    <t>Отсутствие долговых обязательств у МО.</t>
  </si>
  <si>
    <t>Сведения о фактически произведенных расходах бюджета городского округа Урай по разделам и подразделам  классификации расходов бюджета за 2025 год в сравнении с первоначально утвержденным решением о бюджете и с уточненными значениями с учетом внесенных изменений</t>
  </si>
  <si>
    <t>Уменьшение ассигнований, предусмотренных на разработку стратегического мастер-плана города Урай, в связи с не принятием на уровне законодательства РФ (Градостроительный кодекс РФ) нормативных документов, устанавливающих определение "мастер-план", порядок по его разработке и содержанию. Увеличение ассигнований на текущее содержание МКУ "УКС", МКУ "УГЗиП" (премирование сотрудников к праздничной дате - ко Дню образования ХМАО-Югры, приобретение компьютерной техники).</t>
  </si>
  <si>
    <t>Причины отклонения фактического исполнения от первоначально утвержденного плана 2025 года 
(менее 95% и более 105% к годовому плану)</t>
  </si>
  <si>
    <t>Причины отклонения фактического исполнения от уточненного плана 2025 года
(менее 95% и более 105% к годовому плану)</t>
  </si>
  <si>
    <t xml:space="preserve">Первоначально утвержденный план на 2025 год (решение Думы г.Урай от 29.11.2024 №81)  </t>
  </si>
  <si>
    <t>Уточненный план на 2025 год (решение Думы г.Урай от 19.12.2025 №109 с учетом внесенных изменений в сводную бюджетную роспись (далее также -уточненная сводная бюджетная роспись)</t>
  </si>
  <si>
    <t>Исполнено на 01.01.2026 (за 2025 год)</t>
  </si>
  <si>
    <r>
      <t xml:space="preserve">% исполнения к </t>
    </r>
    <r>
      <rPr>
        <b/>
        <u/>
        <sz val="11"/>
        <rFont val="Times New Roman"/>
        <family val="1"/>
        <charset val="204"/>
      </rPr>
      <t>первоначально утвержденному</t>
    </r>
    <r>
      <rPr>
        <b/>
        <sz val="11"/>
        <rFont val="Times New Roman"/>
        <family val="1"/>
        <charset val="204"/>
      </rPr>
      <t xml:space="preserve"> плану 2025 года</t>
    </r>
  </si>
  <si>
    <r>
      <t>% исполнения к уточненной сводной бюджетной росписи</t>
    </r>
    <r>
      <rPr>
        <b/>
        <u/>
        <sz val="11"/>
        <rFont val="Times New Roman"/>
        <family val="1"/>
        <charset val="204"/>
      </rPr>
      <t xml:space="preserve"> (уточненному</t>
    </r>
    <r>
      <rPr>
        <b/>
        <sz val="11"/>
        <rFont val="Times New Roman"/>
        <family val="1"/>
        <charset val="204"/>
      </rPr>
      <t xml:space="preserve"> плану 2025 года)</t>
    </r>
  </si>
  <si>
    <t>9=6/5*100%</t>
  </si>
  <si>
    <t>Отклонение исполнения к первоначально утвержденному плану обусловлено проведением досчета индексации фонда оплаты труда до 7,6% с 01.10.2025, оплата за работу в выходные и праздничные дни. Увеличение объема бюджетных ассигнований на командировочные расходы.</t>
  </si>
  <si>
    <t xml:space="preserve">Отклонение исполнения к первоначально утвержденному плану обусловлено проведением досчета индексации фонда оплаты труда до 7,6% с 01.10.2025, оплата за работу в выходные и праздничные дни. </t>
  </si>
  <si>
    <t xml:space="preserve">Отклонение исполнения к первоначально утвержденному плану обусловлено проведением досчета индексации фонда оплаты труда до 7,6% с 01.10.2025. Увеличение объема бюджетных ассигнований на компенсацию льготного проезда согласно фактически предоставленных документов на оплату, командировочные расходы. Приобретение оборудования ИКТ, запасных частей к компьютерной технике, мебели, ремонт кабинетов в здании администрации. Организация и проведение мероприятий, посвященных 60-летию города Урай. </t>
  </si>
  <si>
    <t>Отклонение исполнения к первоначально утвержденному плану обусловлено наличием средств резервного фонда администрации города Урай на финансовое обеспечение непредвиденных расходов, не предусмотренных в бюджете города на соответствующий финансовый год.</t>
  </si>
  <si>
    <t>Отклонение исполнения к первоначально утвержденному плану обусловлено перераспределением бюджетных ассигнований по результатам проведенного конкурса на предоставление субсидий СОНКО.</t>
  </si>
  <si>
    <t>Отклонение исполнения к первоначально утвержденному плану обусловлено отсутствием необходимости в проведении смотра-конкурса сан.постов, закупке СИЗов.</t>
  </si>
  <si>
    <t>Отклонение исполнения к первоначально утвержденному плану обусловлено дополнительным выделенем сресдств на текущее содержание МКУ "ЕДДС" (досчет индексации фонда оплаты труда до 7,6% с 01.10.2025). Приобретением аварийно-спасательного автомобиля, дооборудование автомобиля специальным оборудованием.</t>
  </si>
  <si>
    <t>Отклонение исполнения к первоначально утвержденному плану обусловлено дополнительным выделением сресдств на выкуп недвижимого имущества под опорный пункт полиции (мкр.1Д, д.6, кв.1001). Установка доп.камер видеонаблюдения в рамках развития системы видеонаблюдения "Безопасный город", рост тарифа на обслуживание системы. Внедрение системы нейросетевой аналитики камер видеонаблюдения (модуль ТКО).</t>
  </si>
  <si>
    <t>Отклонение исполнения к уточненной сводной бюджетной росписи обусловлено наличием  средств резервного фонда администрации города Урай на финансовое обеспечение непредвиденных расходов, не предусмотренных в бюджете города на соответствующий финансовый год. Потребность отсутствовала.</t>
  </si>
  <si>
    <t xml:space="preserve">Отклонение исполнения к первоначально утвержденному плану обусловлено дополнительным выделенеим средств ОБ на поддержку сельскохозяйственного производства (в связи с увеличением ставок субсидии на молоко и молочную продукцию в 2 раза с распространением действия с 01.01.2025).  </t>
  </si>
  <si>
    <t>Отклонение исполнения к первоначально утвержденному плану обусловлено уменьшение ассигнований на реализацию мероприятия "Содействие улучшению положения на рынке труда не занятых трудовой деятельностью и безработных граждан" (ввиду отсутствия потребности в обеспечении рабочего места и трудоустройства)</t>
  </si>
  <si>
    <t>Отклонение исполнения к первоначально утвержденному плану обусловлено увеличением ассигнований на оплату за фактически оказанные услуги по осуществлению пассажирских перевозок за декабрь 2024 года по городским автобусным маршрутам. Субсидирование городских маршрутов №2,7,11 (период с 01.04.2025-31.12.2025), сезонные маршруты №5,6,8,9 (период с 01.05.2025 - по 30.09.2025). Увеличение бюджетных ассигнований на предоставление субсидии на частичное возмещение затрат по транспортному обслуживанию населения и юридических лиц при переправлении через реку Конда</t>
  </si>
  <si>
    <t xml:space="preserve">Отклонение исполнения к первоначально утвержденному плану обусловлено увеличением ассигнований  на приведение автомобильных дорог местного значения в нормативное состояние (средства ОБ, МБ). Выполнение работ по ремонту дороги по ул. 40 лет Победы (средства ПАО НК "ЛУКОЙЛ" в рамках Соглашения о сотрудничестве). Выполнение корректировки ПСД реконструкции объект "Объездная автомобильная дорога г.Урай". </t>
  </si>
  <si>
    <t>Отклонение исполнения к первоначально утвержденному плану обусловлено дополнительным выделением средств на техническую поддержку средств защиты информации с заменой оборудования. Получение гранта ОБ по результатам конкурса "Лучший муниципалитет по цифровой трансформации".</t>
  </si>
  <si>
    <t xml:space="preserve">Отклонение исполнения к первоначально утвержденному плану обусловлено увеличением ассигнований на реализацию полномочий в области строительства и жилищных отношений (единая субсидия) - приобретение жилья. </t>
  </si>
  <si>
    <t>Отклонение исполнения к первоначально утвержденному плану обусловлено выделением средства на выполнение инженерных изысканий, подготовку проектной и рабочей документации по объекту "Реконструкция канализационных очистных сооружений в г.Урай" (переходящие БО 2024 года). Уменьшение ассигнований на реализацию мероприятий по модернизации коммунальной инфраструктуры ХМАО-Югры, на реализацию полномочий в сфере ЖКХ (экономия средств по результатам проведения конкурсных процедур на подготовку сетей к ОЗП) (средства ОБ, МБ).</t>
  </si>
  <si>
    <t>Отклонение исполнения к первоначально утвержденному плану обусловлено дополнительным выделением средств на реализацию муниципальных программ формирования современной городской среды,  на оказание услуг, направленных на энергосбережение и повышение энергетической эффективности при эксплуатации объектов уличного (наружного) освещения, ТО УО. Выделены средства на приобретение МАФ, на обустройство ледового городка, демонтаж новогодней иллюминации и снежных городков, на благоустройство зоны захоронения с установкой Мемориала Памяти воинам погибшим на СВО на кладбище №4.</t>
  </si>
  <si>
    <t>Отклонение исполнения к первоначально утвержденному плану обусловлено дополнительным выделением средств на текущее содержание МКУ "УМТО" (заработная плата, начисления на оплату труда, досчет индексации фонда оплаты труда до 7,6% с 01.10.2025). Обновление автопарка МКУ "УМТО". Выполнение работ по ремонту крыши в административном здании по адресу: мкр.2 д.59.</t>
  </si>
  <si>
    <t xml:space="preserve">Отклонение исполнения к первоначально утвержденному плану обусловлено дополнительным выделением средств на ликвидацию мест несанкционированного размещения отходов на территории города Урай </t>
  </si>
  <si>
    <t>Отклонение исполнения к первоначально утвержденному плану обусловлено дополнительным выделением средств  на реализацию переданных гос.полномочий в области образования (госстандарт).</t>
  </si>
  <si>
    <t>Отклонение исполнения к первоначально утвержденному плану обусловлено дополнительным выделением средств  на выполнение работ по объекту "Средняя школа в мкр. 1А (Общеобразовательная организация с универсальной безбарьерной средой). Выполнение ремонтных работ по охранно-пожарной сигнализации МБОУ "Гимназия им А.И.Яковлева". Подготовка образовательных организаций к новому учебному 2025-2026 гг. Увеличение ассигнований на реализацию переданных гос.полномочий в области образования (госстандарт). Уменьшение ассигнований на софинансирование муниципальных 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 (экономия средств на основании заключенного Соглашения по предоставлению субсидии из бюджета АО  объект "Капитальный ремонт стадиона МБОУ СОШ №6").</t>
  </si>
  <si>
    <t>Отклонение исполнения к первоначально утвержденному плану обусловлено уменьшением бюджетных ассигнований на выполнение МЗ МБОУ ДОД "ДШИ" (уменьшение среднесписочной численности: план - 45 ед., факт - 35,6 ед., экономия по коммунальным услугам).</t>
  </si>
  <si>
    <t>Отклонение исполнения к первоначально утвержденному плану обусловлено дополнительным выделением средств на обеспечение деятельности МАУ МП "ЦМиГИ" (з/плата 0,5 ст.на период летнего трудоустройства молодежи, содержание помещения (коммунальные услуги) по адресу: мкр.2, дом 91, льготный проезд, приобретение оборудования, мебели для ДоброЦентра, экипировка для волонтеров, увеличение штатной численности с 01.08.2025 на 3 шт.ед.).</t>
  </si>
  <si>
    <t>Отклонение исполнения к первоначально утвержденному плану обусловлено уменьшением ассигнований на организацию питания детей в в лагерях с дневным пребыванием детей (уменьшение кол-ва дней питания) (средства ОБ, МБ).</t>
  </si>
  <si>
    <t>Отклонение исполнения к первоначально утвержденному плану обусловлено дополнительным выделением средств  в связи с увеличением целевого показателя по заработной плате отдельных категорий работников  МАУ "Культура".</t>
  </si>
  <si>
    <t>Отклонение исполнения к первоначально утвержденному плану обусловлено выделением средств из резервного фонда администрации города Урай на осуществление закупки на оказание услуг по вскрытию, дезинфекции и в последующем утилизации цинковых гробов.</t>
  </si>
  <si>
    <t>Отклонение исполнения к первоначально утвержденному плану обусловлено дополнительным выделением средств субсидии ОБ в рамках полномочий в области строительства и жилищных отношений (предоставление субсидии участникам СВО, членам их семей, состоящим на учете в качестве нуждающихся в жилых помещениях (единая субсидия)). Выделены средства на предоставление дополнительной меры соц.поддержки гражданам, заключившим контракт о прохождении военной службы в Вооруженных силах Российской Федерации и гражданам, оказавшим содействие в привлечении граждан к заключению контракта с Министерством обороны от военного комиссариата города Урай.</t>
  </si>
  <si>
    <t>Отклонение исполнения к первоначально утвержденному плану обусловлено дополнительным выделением средств  ОБ на предоставление компенсации части родительской платы за детский сад (увеличение кол-ва детей).</t>
  </si>
  <si>
    <t>Отклонение исполнения к первоначально утвержденному плану обусловлено выделением средств (перераспределение) средств резервного фонда администрации города Урай на оказание разовой материальной помощи, пострадавшим от пожара. Выделены средства на закупку продуктовых наборов для граждан, призванных на военную службу. Перераспределение бюджетных ассигнований по результатам проведенного конкурса на предоставление субсидий СОНКО.</t>
  </si>
  <si>
    <t>Отклонение исполнения к первоначально утвержденному плану обусловлено дополнительным выделением средств на проведение спортивных мероприятий, посвященных юбилейным датам (80-летию Победы в ВОВ, 60-летие со дня образования города Урай и 65-летие Шаимской нефти). Создание Аллеи спортивной славы", доски почета, приобретение уличного монитора. Перераспределение бюджетных ассигнований по результатам проведенного конкурса на предоставление субсидий СОНКО.</t>
  </si>
  <si>
    <t>Отклонение исполнения к первоначально утвержденному плану обусловлено высвобождением бюджетных ассигнований в связи с отсутствием долговых обязательств у МО.</t>
  </si>
  <si>
    <t xml:space="preserve">Отклонение исполнения к уточненной сводной бюджетной росписи обусловлено оплатой по факту выполненных работ, условиями  исполнения МК (переходящие контракты)  по транспортному обслуживанию населения на городских круглогодичных автобусных маршрутах №1,2,7,11,17 за декабрь 2025 года. Оплата будет произведена в январе 2026 года. 
</t>
  </si>
  <si>
    <t>Отклонение исполнения к уточненной сводной бюджетной росписи обусловлено оплатой по факту выполненных работ. Неосвоение средств  по объекту "Объездная автомобильная дорога г. Урай" в связи с проверкой документов которые находятся на входном контроле на гос.экспертизе (идет проверка проектной документации для заключения договора на выполнение проектных работ).</t>
  </si>
  <si>
    <t>Отклонение исполнения к уточненной сводной бюджетной росписи обусловлено отсутствием дополнительного выделения денежных средств из бюджета АО на приобретение квартир в муниципальную собственность. Остаток средств был предусмотрен для обеспечении доли софинансирования местного бюджета.</t>
  </si>
  <si>
    <t xml:space="preserve">Отклонение исполнения к уточненной сводной бюджетной росписи обусловлено освоением средств по факту выполнения работ. Не освоены средства, предусмотренные на разработку ПСД объекта «Реконструкция КОС», в связи с принятием решения проектировщиком об одностороннем отказе от исполнения контракта. Ведется претензионная работа, заказчиком оспаривается данное решение. </t>
  </si>
  <si>
    <t xml:space="preserve">Отклонение исполнения к уточненной сводной бюджетной росписи обусловлено освоением средств по факту выполнения работ. Оплата услуг по энергосбережению и повышению энергетической эффективности за декабрь 2025 года, согласно условиям муниципального контракта, будет произведена в январе 2026 года. </t>
  </si>
  <si>
    <t>Отклонение исполнения к уточненной сводной бюджетной росписи обусловлено освоением средств по факту выполнения работ. Неполное освоение средств связано с условиями  исполнения МК (переходящие контракты) по следующим объектам:           
1) Капитальный ремонт МБОУ "Гимназия им. А.И.Яковлева" (ОПС) ( изменение срока выполнения работ в связи с замечаниями в проектной документации, произведена корректировка ПСД, завершение работ планируется в феврале 2026 г.);
2) Благоустройство территории МБОУ СОШ №6, срок оплаты - январь 2026 г.;          
3) Капитальный ремонт МБОУ СОШ №12 (изменение сроков экспертизы достоверности сметной стоимости и получением положительного заключения, оплата - 1 кв.2026 г.).Кроме того, сложилась экономия по факту заключения договоров в рамках подготовки учреждений образования к новому учебному году (испытание пожарных лестниц и ограждения кровли, расчет пожарных рисков, замена деревянных оконных блоков).</t>
  </si>
  <si>
    <t xml:space="preserve">Отклонение исполнения к уточненной сводной бюджетной росписи обусловлено выделением средств из резервного фонда администрации города на мероприятия, связанные с СВО (утилизация цинковых гробов погибших военнослужащих).  </t>
  </si>
  <si>
    <t xml:space="preserve">Отклонение исполнения к уточненной сводной бюджетной росписи обусловлено оплатой  с учетом фактического исполнения контракта на закупку продуктовых наборов для граждан, призванных на военную службу. </t>
  </si>
</sst>
</file>

<file path=xl/styles.xml><?xml version="1.0" encoding="utf-8"?>
<styleSheet xmlns="http://schemas.openxmlformats.org/spreadsheetml/2006/main">
  <numFmts count="10">
    <numFmt numFmtId="43" formatCode="_-* #,##0.00\ _₽_-;\-* #,##0.00\ _₽_-;_-* &quot;-&quot;??\ _₽_-;_-@_-"/>
    <numFmt numFmtId="164" formatCode="#,##0.0;[Red]\-#,##0.0;0.0"/>
    <numFmt numFmtId="165" formatCode="00"/>
    <numFmt numFmtId="166" formatCode="0000"/>
    <numFmt numFmtId="167" formatCode="_-* #,##0.00_р_._-;\-* #,##0.00_р_._-;_-* &quot;-&quot;??_р_._-;_-@_-"/>
    <numFmt numFmtId="168" formatCode="#,##0.0"/>
    <numFmt numFmtId="169" formatCode="#,##0.0_ ;[Red]\-#,##0.0\ "/>
    <numFmt numFmtId="170" formatCode="0.0"/>
    <numFmt numFmtId="171" formatCode="000"/>
    <numFmt numFmtId="172" formatCode="_(* #,##0.0_);_(* \(#,##0.0\);_(* &quot;-&quot;??_);_(@_)"/>
  </numFmts>
  <fonts count="16">
    <font>
      <sz val="11"/>
      <color theme="1"/>
      <name val="Calibri"/>
      <family val="2"/>
      <charset val="204"/>
      <scheme val="minor"/>
    </font>
    <font>
      <sz val="10"/>
      <name val="Arial"/>
      <family val="2"/>
      <charset val="204"/>
    </font>
    <font>
      <sz val="10"/>
      <name val="Arial"/>
      <family val="2"/>
      <charset val="204"/>
    </font>
    <font>
      <sz val="10"/>
      <name val="Times New Roman"/>
      <family val="1"/>
      <charset val="204"/>
    </font>
    <font>
      <b/>
      <sz val="10"/>
      <name val="Times New Roman"/>
      <family val="1"/>
      <charset val="204"/>
    </font>
    <font>
      <b/>
      <sz val="8"/>
      <name val="Times New Roman"/>
      <family val="1"/>
      <charset val="204"/>
    </font>
    <font>
      <sz val="11"/>
      <color theme="1"/>
      <name val="Calibri"/>
      <family val="2"/>
      <charset val="204"/>
      <scheme val="minor"/>
    </font>
    <font>
      <b/>
      <sz val="10"/>
      <color rgb="FF000000"/>
      <name val="Times New Roman"/>
      <family val="1"/>
      <charset val="204"/>
    </font>
    <font>
      <sz val="10"/>
      <color rgb="FF000000"/>
      <name val="Times New Roman"/>
      <family val="1"/>
      <charset val="204"/>
    </font>
    <font>
      <b/>
      <sz val="11"/>
      <name val="Times New Roman"/>
      <family val="1"/>
      <charset val="204"/>
    </font>
    <font>
      <sz val="11"/>
      <name val="Times New Roman"/>
      <family val="1"/>
      <charset val="204"/>
    </font>
    <font>
      <sz val="10"/>
      <color theme="1"/>
      <name val="Times New Roman"/>
      <family val="1"/>
      <charset val="204"/>
    </font>
    <font>
      <b/>
      <sz val="11"/>
      <color rgb="FF1A1A1A"/>
      <name val="Times New Roman"/>
      <family val="1"/>
      <charset val="204"/>
    </font>
    <font>
      <sz val="9"/>
      <name val="Times New Roman"/>
      <family val="1"/>
      <charset val="204"/>
    </font>
    <font>
      <b/>
      <sz val="12"/>
      <name val="Times New Roman"/>
      <family val="1"/>
      <charset val="204"/>
    </font>
    <font>
      <b/>
      <u/>
      <sz val="1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s>
  <cellStyleXfs count="5">
    <xf numFmtId="0" fontId="0" fillId="0" borderId="0"/>
    <xf numFmtId="0" fontId="1" fillId="0" borderId="0"/>
    <xf numFmtId="167" fontId="2" fillId="0" borderId="0" applyFont="0" applyFill="0" applyBorder="0" applyAlignment="0" applyProtection="0"/>
    <xf numFmtId="0" fontId="2" fillId="0" borderId="0"/>
    <xf numFmtId="43" fontId="6" fillId="0" borderId="0" applyFont="0" applyFill="0" applyBorder="0" applyAlignment="0" applyProtection="0"/>
  </cellStyleXfs>
  <cellXfs count="68">
    <xf numFmtId="0" fontId="0" fillId="0" borderId="0" xfId="0"/>
    <xf numFmtId="0" fontId="3" fillId="0" borderId="0" xfId="1" applyFont="1" applyProtection="1">
      <protection hidden="1"/>
    </xf>
    <xf numFmtId="0" fontId="3" fillId="0" borderId="0" xfId="1" applyFont="1"/>
    <xf numFmtId="0" fontId="5" fillId="0" borderId="0" xfId="1" applyNumberFormat="1" applyFont="1" applyFill="1" applyAlignment="1" applyProtection="1">
      <alignment horizontal="center"/>
      <protection hidden="1"/>
    </xf>
    <xf numFmtId="0" fontId="5" fillId="0" borderId="0" xfId="1" applyNumberFormat="1" applyFont="1" applyFill="1" applyAlignment="1" applyProtection="1">
      <protection hidden="1"/>
    </xf>
    <xf numFmtId="0" fontId="5" fillId="0" borderId="0" xfId="1" applyNumberFormat="1" applyFont="1" applyFill="1" applyBorder="1" applyAlignment="1" applyProtection="1">
      <alignment horizontal="right"/>
      <protection hidden="1"/>
    </xf>
    <xf numFmtId="0" fontId="3" fillId="0" borderId="0" xfId="1" applyFont="1" applyAlignment="1">
      <alignment horizontal="center"/>
    </xf>
    <xf numFmtId="0" fontId="4" fillId="0" borderId="0" xfId="1" applyFont="1"/>
    <xf numFmtId="0" fontId="3" fillId="0" borderId="0" xfId="1" applyFont="1" applyAlignment="1" applyProtection="1">
      <alignment horizontal="center"/>
      <protection hidden="1"/>
    </xf>
    <xf numFmtId="0" fontId="3" fillId="0" borderId="0" xfId="1" applyFont="1" applyAlignment="1">
      <alignment horizontal="right"/>
    </xf>
    <xf numFmtId="0" fontId="4" fillId="0" borderId="1" xfId="1" applyNumberFormat="1" applyFont="1" applyFill="1" applyBorder="1" applyAlignment="1" applyProtection="1">
      <alignment horizontal="center"/>
      <protection hidden="1"/>
    </xf>
    <xf numFmtId="164" fontId="4" fillId="0" borderId="1" xfId="1" applyNumberFormat="1" applyFont="1" applyFill="1" applyBorder="1" applyAlignment="1" applyProtection="1">
      <protection hidden="1"/>
    </xf>
    <xf numFmtId="0" fontId="4" fillId="0" borderId="1" xfId="1" applyFont="1" applyBorder="1"/>
    <xf numFmtId="172" fontId="7" fillId="0" borderId="3" xfId="4" applyNumberFormat="1" applyFont="1" applyBorder="1" applyAlignment="1">
      <alignment wrapText="1" readingOrder="1"/>
    </xf>
    <xf numFmtId="172" fontId="8" fillId="0" borderId="3" xfId="4" applyNumberFormat="1" applyFont="1" applyBorder="1" applyAlignment="1">
      <alignment wrapText="1" readingOrder="1"/>
    </xf>
    <xf numFmtId="172" fontId="7" fillId="0" borderId="3" xfId="4" applyNumberFormat="1" applyFont="1" applyBorder="1" applyAlignment="1">
      <alignment wrapText="1"/>
    </xf>
    <xf numFmtId="165" fontId="4" fillId="0" borderId="1" xfId="1" applyNumberFormat="1" applyFont="1" applyFill="1" applyBorder="1" applyAlignment="1" applyProtection="1">
      <alignment horizontal="center"/>
      <protection hidden="1"/>
    </xf>
    <xf numFmtId="165" fontId="3" fillId="0" borderId="1" xfId="1" applyNumberFormat="1" applyFont="1" applyFill="1" applyBorder="1" applyAlignment="1" applyProtection="1">
      <alignment horizontal="center"/>
      <protection hidden="1"/>
    </xf>
    <xf numFmtId="168" fontId="7" fillId="0" borderId="3" xfId="0" applyNumberFormat="1" applyFont="1" applyBorder="1" applyAlignment="1">
      <alignment horizontal="right" wrapText="1" readingOrder="1"/>
    </xf>
    <xf numFmtId="168" fontId="8" fillId="0" borderId="3" xfId="0" applyNumberFormat="1" applyFont="1" applyBorder="1" applyAlignment="1">
      <alignment horizontal="right" wrapText="1" readingOrder="1"/>
    </xf>
    <xf numFmtId="164" fontId="3" fillId="0" borderId="1" xfId="1" applyNumberFormat="1" applyFont="1" applyFill="1" applyBorder="1" applyAlignment="1" applyProtection="1">
      <protection hidden="1"/>
    </xf>
    <xf numFmtId="172" fontId="3" fillId="0" borderId="0" xfId="1" applyNumberFormat="1" applyFont="1"/>
    <xf numFmtId="0" fontId="9" fillId="0" borderId="1" xfId="1" applyNumberFormat="1" applyFont="1" applyFill="1" applyBorder="1" applyAlignment="1" applyProtection="1">
      <protection hidden="1"/>
    </xf>
    <xf numFmtId="0" fontId="3" fillId="0" borderId="1" xfId="1" applyFont="1" applyFill="1" applyBorder="1" applyAlignment="1">
      <alignment wrapText="1"/>
    </xf>
    <xf numFmtId="0" fontId="3" fillId="0" borderId="1" xfId="0" applyFont="1" applyFill="1" applyBorder="1" applyAlignment="1" applyProtection="1">
      <alignment wrapText="1"/>
      <protection locked="0"/>
    </xf>
    <xf numFmtId="0" fontId="3" fillId="0" borderId="1" xfId="1" applyFont="1" applyBorder="1" applyAlignment="1">
      <alignment wrapText="1"/>
    </xf>
    <xf numFmtId="0" fontId="3" fillId="0" borderId="1" xfId="0" applyNumberFormat="1" applyFont="1" applyFill="1" applyBorder="1" applyAlignment="1" applyProtection="1">
      <alignment wrapText="1"/>
      <protection locked="0"/>
    </xf>
    <xf numFmtId="171" fontId="11" fillId="0" borderId="1" xfId="1" applyNumberFormat="1" applyFont="1" applyFill="1" applyBorder="1" applyAlignment="1" applyProtection="1">
      <alignment wrapText="1"/>
      <protection hidden="1"/>
    </xf>
    <xf numFmtId="169" fontId="3" fillId="0" borderId="1" xfId="1" applyNumberFormat="1" applyFont="1" applyBorder="1" applyAlignment="1">
      <alignment wrapText="1"/>
    </xf>
    <xf numFmtId="172" fontId="3" fillId="0" borderId="1" xfId="0" applyNumberFormat="1" applyFont="1" applyFill="1" applyBorder="1" applyAlignment="1" applyProtection="1">
      <alignment wrapText="1"/>
      <protection locked="0"/>
    </xf>
    <xf numFmtId="0" fontId="11" fillId="3" borderId="2" xfId="0" applyFont="1" applyFill="1" applyBorder="1" applyAlignment="1">
      <alignment horizontal="left" wrapText="1"/>
    </xf>
    <xf numFmtId="169" fontId="3" fillId="0" borderId="1" xfId="1" applyNumberFormat="1" applyFont="1" applyBorder="1"/>
    <xf numFmtId="0" fontId="9" fillId="0" borderId="0" xfId="1" applyNumberFormat="1" applyFont="1" applyFill="1" applyAlignment="1" applyProtection="1">
      <protection hidden="1"/>
    </xf>
    <xf numFmtId="166" fontId="9" fillId="0" borderId="1" xfId="1" applyNumberFormat="1" applyFont="1" applyFill="1" applyBorder="1" applyAlignment="1" applyProtection="1">
      <alignment wrapText="1"/>
      <protection hidden="1"/>
    </xf>
    <xf numFmtId="166" fontId="10" fillId="0" borderId="1" xfId="1" applyNumberFormat="1" applyFont="1" applyFill="1" applyBorder="1" applyAlignment="1" applyProtection="1">
      <alignment wrapText="1"/>
      <protection hidden="1"/>
    </xf>
    <xf numFmtId="0" fontId="10" fillId="0" borderId="0" xfId="1" applyFont="1" applyProtection="1">
      <protection hidden="1"/>
    </xf>
    <xf numFmtId="0" fontId="10" fillId="0" borderId="0" xfId="1" applyFont="1"/>
    <xf numFmtId="0" fontId="3" fillId="0" borderId="1" xfId="1" applyFont="1" applyBorder="1"/>
    <xf numFmtId="0" fontId="3" fillId="0" borderId="1" xfId="1" applyNumberFormat="1" applyFont="1" applyFill="1" applyBorder="1" applyAlignment="1">
      <alignment wrapText="1"/>
    </xf>
    <xf numFmtId="169" fontId="3" fillId="0" borderId="1" xfId="1" applyNumberFormat="1" applyFont="1" applyFill="1" applyBorder="1" applyAlignment="1">
      <alignment wrapText="1"/>
    </xf>
    <xf numFmtId="0" fontId="11" fillId="2" borderId="1" xfId="4" applyNumberFormat="1" applyFont="1" applyFill="1" applyBorder="1" applyAlignment="1">
      <alignment horizontal="left" wrapText="1"/>
    </xf>
    <xf numFmtId="169" fontId="3" fillId="0" borderId="1" xfId="1" applyNumberFormat="1" applyFont="1" applyFill="1" applyBorder="1"/>
    <xf numFmtId="0" fontId="11" fillId="0" borderId="1" xfId="0" applyFont="1" applyFill="1" applyBorder="1" applyAlignment="1">
      <alignment horizontal="left" vertical="center" wrapText="1"/>
    </xf>
    <xf numFmtId="0" fontId="11" fillId="0" borderId="1" xfId="4" applyNumberFormat="1" applyFont="1" applyFill="1" applyBorder="1" applyAlignment="1">
      <alignment horizontal="left" wrapText="1"/>
    </xf>
    <xf numFmtId="0" fontId="3" fillId="0" borderId="1" xfId="0" applyFont="1" applyFill="1" applyBorder="1" applyAlignment="1">
      <alignment horizontal="left" vertical="center" wrapText="1"/>
    </xf>
    <xf numFmtId="0" fontId="3" fillId="0" borderId="1" xfId="0" applyFont="1" applyFill="1" applyBorder="1" applyAlignment="1">
      <alignment wrapText="1"/>
    </xf>
    <xf numFmtId="172" fontId="10" fillId="0" borderId="1" xfId="0" applyNumberFormat="1" applyFont="1" applyFill="1" applyBorder="1" applyAlignment="1" applyProtection="1">
      <alignment wrapText="1"/>
      <protection locked="0"/>
    </xf>
    <xf numFmtId="0" fontId="3" fillId="0" borderId="4" xfId="1" applyFont="1" applyFill="1" applyBorder="1" applyAlignment="1">
      <alignment vertical="center" wrapText="1"/>
    </xf>
    <xf numFmtId="0" fontId="13" fillId="0" borderId="1" xfId="1" applyNumberFormat="1" applyFont="1" applyFill="1" applyBorder="1" applyAlignment="1" applyProtection="1">
      <alignment horizontal="center" vertical="center"/>
      <protection hidden="1"/>
    </xf>
    <xf numFmtId="1" fontId="13" fillId="2" borderId="1" xfId="0" applyNumberFormat="1" applyFont="1" applyFill="1" applyBorder="1" applyAlignment="1">
      <alignment horizontal="center" vertical="center" wrapText="1"/>
    </xf>
    <xf numFmtId="0" fontId="13" fillId="0" borderId="0" xfId="1" applyFont="1"/>
    <xf numFmtId="0" fontId="3" fillId="0" borderId="1" xfId="0" applyFont="1" applyBorder="1" applyAlignment="1" applyProtection="1">
      <alignment wrapText="1"/>
      <protection locked="0"/>
    </xf>
    <xf numFmtId="168" fontId="3" fillId="0" borderId="1" xfId="3" applyNumberFormat="1" applyFont="1" applyFill="1" applyBorder="1" applyAlignment="1" applyProtection="1">
      <alignment wrapText="1"/>
      <protection locked="0"/>
    </xf>
    <xf numFmtId="0" fontId="11" fillId="2" borderId="1" xfId="0" applyFont="1" applyFill="1" applyBorder="1" applyAlignment="1">
      <alignment horizontal="left" vertical="center" wrapText="1"/>
    </xf>
    <xf numFmtId="0" fontId="3" fillId="0" borderId="4" xfId="1" applyFont="1" applyFill="1" applyBorder="1" applyAlignment="1">
      <alignment wrapText="1"/>
    </xf>
    <xf numFmtId="0" fontId="9" fillId="0" borderId="4" xfId="1" applyNumberFormat="1" applyFont="1" applyFill="1" applyBorder="1" applyAlignment="1" applyProtection="1">
      <alignment horizontal="center" vertical="center"/>
      <protection hidden="1"/>
    </xf>
    <xf numFmtId="0" fontId="12" fillId="4" borderId="4" xfId="0" applyFont="1" applyFill="1" applyBorder="1" applyAlignment="1">
      <alignment horizontal="center" vertical="center" wrapText="1"/>
    </xf>
    <xf numFmtId="166" fontId="9" fillId="0" borderId="2" xfId="1" applyNumberFormat="1" applyFont="1" applyFill="1" applyBorder="1" applyAlignment="1" applyProtection="1">
      <alignment wrapText="1"/>
      <protection hidden="1"/>
    </xf>
    <xf numFmtId="165" fontId="4" fillId="0" borderId="2" xfId="1" applyNumberFormat="1" applyFont="1" applyFill="1" applyBorder="1" applyAlignment="1" applyProtection="1">
      <alignment horizontal="center"/>
      <protection hidden="1"/>
    </xf>
    <xf numFmtId="168" fontId="7" fillId="0" borderId="5" xfId="0" applyNumberFormat="1" applyFont="1" applyBorder="1" applyAlignment="1">
      <alignment horizontal="right" wrapText="1" readingOrder="1"/>
    </xf>
    <xf numFmtId="172" fontId="7" fillId="0" borderId="5" xfId="4" applyNumberFormat="1" applyFont="1" applyBorder="1" applyAlignment="1">
      <alignment wrapText="1" readingOrder="1"/>
    </xf>
    <xf numFmtId="164" fontId="4" fillId="0" borderId="2" xfId="1" applyNumberFormat="1" applyFont="1" applyFill="1" applyBorder="1" applyAlignment="1" applyProtection="1">
      <protection hidden="1"/>
    </xf>
    <xf numFmtId="170" fontId="4" fillId="0" borderId="2" xfId="1" applyNumberFormat="1" applyFont="1" applyFill="1" applyBorder="1" applyAlignment="1" applyProtection="1">
      <alignment horizontal="right"/>
      <protection hidden="1"/>
    </xf>
    <xf numFmtId="0" fontId="3" fillId="0" borderId="2" xfId="1" applyFont="1" applyBorder="1"/>
    <xf numFmtId="1" fontId="13" fillId="0" borderId="1" xfId="1" applyNumberFormat="1" applyFont="1" applyBorder="1" applyAlignment="1">
      <alignment horizontal="center"/>
    </xf>
    <xf numFmtId="2" fontId="9" fillId="2" borderId="4" xfId="0" applyNumberFormat="1" applyFont="1" applyFill="1" applyBorder="1" applyAlignment="1">
      <alignment horizontal="center" vertical="center" wrapText="1"/>
    </xf>
    <xf numFmtId="170" fontId="3" fillId="0" borderId="2" xfId="1" applyNumberFormat="1" applyFont="1" applyFill="1" applyBorder="1" applyAlignment="1" applyProtection="1">
      <alignment horizontal="right"/>
      <protection hidden="1"/>
    </xf>
    <xf numFmtId="0" fontId="14" fillId="0" borderId="0" xfId="1" applyNumberFormat="1" applyFont="1" applyFill="1" applyAlignment="1" applyProtection="1">
      <alignment horizontal="center" wrapText="1"/>
      <protection hidden="1"/>
    </xf>
  </cellXfs>
  <cellStyles count="5">
    <cellStyle name="Обычный" xfId="0" builtinId="0"/>
    <cellStyle name="Обычный 2" xfId="1"/>
    <cellStyle name="Обычный 2 2" xfId="3"/>
    <cellStyle name="Финансовый" xfId="4" builtinId="3"/>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59"/>
  <sheetViews>
    <sheetView showGridLines="0" tabSelected="1" zoomScale="90" zoomScaleNormal="90" workbookViewId="0">
      <pane xSplit="3" ySplit="4" topLeftCell="D29" activePane="bottomRight" state="frozen"/>
      <selection pane="topRight" activeCell="D1" sqref="D1"/>
      <selection pane="bottomLeft" activeCell="A5" sqref="A5"/>
      <selection pane="bottomRight" activeCell="J28" sqref="J28"/>
    </sheetView>
  </sheetViews>
  <sheetFormatPr defaultColWidth="9.140625" defaultRowHeight="15"/>
  <cols>
    <col min="1" max="1" width="44" style="36" customWidth="1"/>
    <col min="2" max="3" width="7.28515625" style="6" customWidth="1"/>
    <col min="4" max="4" width="18.7109375" style="6" customWidth="1"/>
    <col min="5" max="5" width="24" style="2" customWidth="1"/>
    <col min="6" max="6" width="16.140625" style="2" customWidth="1"/>
    <col min="7" max="7" width="17.42578125" style="2" customWidth="1"/>
    <col min="8" max="8" width="48.42578125" style="2" customWidth="1"/>
    <col min="9" max="9" width="19.28515625" style="2" customWidth="1"/>
    <col min="10" max="10" width="47.28515625" style="2" customWidth="1"/>
    <col min="11" max="11" width="11" style="2" customWidth="1"/>
    <col min="12" max="245" width="9.140625" style="2" customWidth="1"/>
    <col min="246" max="16384" width="9.140625" style="2"/>
  </cols>
  <sheetData>
    <row r="1" spans="1:11" ht="35.25" customHeight="1">
      <c r="A1" s="67" t="s">
        <v>59</v>
      </c>
      <c r="B1" s="67"/>
      <c r="C1" s="67"/>
      <c r="D1" s="67"/>
      <c r="E1" s="67"/>
      <c r="F1" s="67"/>
      <c r="G1" s="67"/>
      <c r="H1" s="67"/>
      <c r="I1" s="67"/>
      <c r="J1" s="67"/>
    </row>
    <row r="2" spans="1:11" ht="17.45" customHeight="1">
      <c r="A2" s="32"/>
      <c r="B2" s="3"/>
      <c r="C2" s="3"/>
      <c r="D2" s="3"/>
      <c r="E2" s="4"/>
      <c r="F2" s="5"/>
      <c r="G2" s="5"/>
      <c r="J2" s="9" t="s">
        <v>50</v>
      </c>
    </row>
    <row r="3" spans="1:11" ht="138" customHeight="1">
      <c r="A3" s="55" t="s">
        <v>51</v>
      </c>
      <c r="B3" s="55" t="s">
        <v>49</v>
      </c>
      <c r="C3" s="55" t="s">
        <v>48</v>
      </c>
      <c r="D3" s="65" t="s">
        <v>63</v>
      </c>
      <c r="E3" s="65" t="s">
        <v>64</v>
      </c>
      <c r="F3" s="65" t="s">
        <v>65</v>
      </c>
      <c r="G3" s="65" t="s">
        <v>66</v>
      </c>
      <c r="H3" s="56" t="s">
        <v>61</v>
      </c>
      <c r="I3" s="65" t="s">
        <v>67</v>
      </c>
      <c r="J3" s="56" t="s">
        <v>62</v>
      </c>
    </row>
    <row r="4" spans="1:11" s="50" customFormat="1" ht="13.5" customHeight="1">
      <c r="A4" s="48">
        <v>1</v>
      </c>
      <c r="B4" s="48">
        <v>2</v>
      </c>
      <c r="C4" s="48">
        <v>3</v>
      </c>
      <c r="D4" s="49">
        <v>4</v>
      </c>
      <c r="E4" s="49">
        <v>5</v>
      </c>
      <c r="F4" s="49">
        <v>6</v>
      </c>
      <c r="G4" s="49" t="s">
        <v>53</v>
      </c>
      <c r="H4" s="64">
        <v>8</v>
      </c>
      <c r="I4" s="49" t="s">
        <v>68</v>
      </c>
      <c r="J4" s="64">
        <v>10</v>
      </c>
    </row>
    <row r="5" spans="1:11" ht="18" customHeight="1">
      <c r="A5" s="57" t="s">
        <v>47</v>
      </c>
      <c r="B5" s="58">
        <v>1</v>
      </c>
      <c r="C5" s="58"/>
      <c r="D5" s="59">
        <f>SUM(D6:D12)</f>
        <v>393894.7</v>
      </c>
      <c r="E5" s="60">
        <f>SUM(E6:E12)</f>
        <v>410129.5</v>
      </c>
      <c r="F5" s="61">
        <f>SUM(F6:F12)</f>
        <v>396802</v>
      </c>
      <c r="G5" s="61">
        <f>F5/D5*100</f>
        <v>100.73809066230137</v>
      </c>
      <c r="H5" s="63"/>
      <c r="I5" s="62">
        <f>F6/E6*100</f>
        <v>98.093347347113564</v>
      </c>
      <c r="J5" s="63"/>
    </row>
    <row r="6" spans="1:11" ht="76.5">
      <c r="A6" s="34" t="s">
        <v>46</v>
      </c>
      <c r="B6" s="17">
        <v>1</v>
      </c>
      <c r="C6" s="17">
        <v>2</v>
      </c>
      <c r="D6" s="19">
        <v>31636.3</v>
      </c>
      <c r="E6" s="14">
        <v>38533.5</v>
      </c>
      <c r="F6" s="20">
        <v>37798.800000000003</v>
      </c>
      <c r="G6" s="20">
        <f t="shared" ref="G6:G57" si="0">F6/D6*100</f>
        <v>119.47920584897729</v>
      </c>
      <c r="H6" s="44" t="s">
        <v>69</v>
      </c>
      <c r="I6" s="66">
        <f>F6/E6*100</f>
        <v>98.093347347113564</v>
      </c>
      <c r="J6" s="29"/>
      <c r="K6" s="21"/>
    </row>
    <row r="7" spans="1:11" ht="60">
      <c r="A7" s="34" t="s">
        <v>45</v>
      </c>
      <c r="B7" s="17">
        <v>1</v>
      </c>
      <c r="C7" s="17">
        <v>3</v>
      </c>
      <c r="D7" s="19">
        <v>17019.599999999999</v>
      </c>
      <c r="E7" s="14">
        <v>17623.599999999999</v>
      </c>
      <c r="F7" s="20">
        <v>17551.099999999999</v>
      </c>
      <c r="G7" s="20">
        <f t="shared" si="0"/>
        <v>103.12287010270511</v>
      </c>
      <c r="H7" s="44" t="s">
        <v>70</v>
      </c>
      <c r="I7" s="66">
        <f t="shared" ref="I7:I12" si="1">F7/E7*100</f>
        <v>99.588619805261118</v>
      </c>
      <c r="J7" s="23"/>
      <c r="K7" s="21"/>
    </row>
    <row r="8" spans="1:11" ht="132" customHeight="1">
      <c r="A8" s="34" t="s">
        <v>44</v>
      </c>
      <c r="B8" s="17">
        <v>1</v>
      </c>
      <c r="C8" s="17">
        <v>4</v>
      </c>
      <c r="D8" s="19">
        <v>255871.9</v>
      </c>
      <c r="E8" s="14">
        <v>276850.59999999998</v>
      </c>
      <c r="F8" s="20">
        <v>272161.8</v>
      </c>
      <c r="G8" s="20">
        <f t="shared" si="0"/>
        <v>106.36642788833007</v>
      </c>
      <c r="H8" s="24" t="s">
        <v>71</v>
      </c>
      <c r="I8" s="66">
        <f t="shared" si="1"/>
        <v>98.306378963961066</v>
      </c>
      <c r="J8" s="29"/>
      <c r="K8" s="21"/>
    </row>
    <row r="9" spans="1:11" ht="15" customHeight="1">
      <c r="A9" s="34" t="s">
        <v>43</v>
      </c>
      <c r="B9" s="17">
        <v>1</v>
      </c>
      <c r="C9" s="17">
        <v>5</v>
      </c>
      <c r="D9" s="19">
        <v>6.7</v>
      </c>
      <c r="E9" s="14">
        <v>6.7</v>
      </c>
      <c r="F9" s="20">
        <v>6.7</v>
      </c>
      <c r="G9" s="20">
        <f t="shared" si="0"/>
        <v>100</v>
      </c>
      <c r="H9" s="37"/>
      <c r="I9" s="66">
        <f t="shared" si="1"/>
        <v>100</v>
      </c>
      <c r="J9" s="31"/>
      <c r="K9" s="21"/>
    </row>
    <row r="10" spans="1:11" ht="46.5" customHeight="1">
      <c r="A10" s="34" t="s">
        <v>42</v>
      </c>
      <c r="B10" s="17">
        <v>1</v>
      </c>
      <c r="C10" s="17">
        <v>6</v>
      </c>
      <c r="D10" s="19">
        <v>50887.199999999997</v>
      </c>
      <c r="E10" s="14">
        <v>51784.9</v>
      </c>
      <c r="F10" s="20">
        <v>51606.8</v>
      </c>
      <c r="G10" s="20">
        <f t="shared" si="0"/>
        <v>101.4141080664686</v>
      </c>
      <c r="H10" s="26"/>
      <c r="I10" s="66">
        <f t="shared" si="1"/>
        <v>99.656077350733511</v>
      </c>
      <c r="J10" s="29"/>
      <c r="K10" s="21"/>
    </row>
    <row r="11" spans="1:11" ht="77.25" customHeight="1">
      <c r="A11" s="34" t="s">
        <v>41</v>
      </c>
      <c r="B11" s="17">
        <v>1</v>
      </c>
      <c r="C11" s="17">
        <v>11</v>
      </c>
      <c r="D11" s="19">
        <v>7357.4</v>
      </c>
      <c r="E11" s="14">
        <v>7332</v>
      </c>
      <c r="F11" s="20">
        <v>0</v>
      </c>
      <c r="G11" s="20">
        <f t="shared" ref="G11" si="2">F11/D11*100</f>
        <v>0</v>
      </c>
      <c r="H11" s="52" t="s">
        <v>72</v>
      </c>
      <c r="I11" s="66">
        <f t="shared" si="1"/>
        <v>0</v>
      </c>
      <c r="J11" s="52" t="s">
        <v>77</v>
      </c>
      <c r="K11" s="21"/>
    </row>
    <row r="12" spans="1:11" ht="56.25" customHeight="1">
      <c r="A12" s="34" t="s">
        <v>40</v>
      </c>
      <c r="B12" s="17">
        <v>1</v>
      </c>
      <c r="C12" s="17">
        <v>13</v>
      </c>
      <c r="D12" s="19">
        <v>31115.599999999999</v>
      </c>
      <c r="E12" s="14">
        <v>17998.2</v>
      </c>
      <c r="F12" s="20">
        <v>17676.8</v>
      </c>
      <c r="G12" s="20">
        <f t="shared" si="0"/>
        <v>56.810088830040243</v>
      </c>
      <c r="H12" s="23" t="s">
        <v>73</v>
      </c>
      <c r="I12" s="66">
        <f t="shared" si="1"/>
        <v>98.214265871031543</v>
      </c>
      <c r="J12" s="39"/>
      <c r="K12" s="21"/>
    </row>
    <row r="13" spans="1:11" ht="29.25" customHeight="1">
      <c r="A13" s="33" t="s">
        <v>39</v>
      </c>
      <c r="B13" s="16">
        <v>3</v>
      </c>
      <c r="C13" s="16"/>
      <c r="D13" s="18">
        <f>D14+D15+D17+D16</f>
        <v>42772.9</v>
      </c>
      <c r="E13" s="18">
        <f t="shared" ref="E13" si="3">E14+E15+E17+E16</f>
        <v>55398.9</v>
      </c>
      <c r="F13" s="18">
        <f>F14+F15+F17+F16</f>
        <v>54985.1</v>
      </c>
      <c r="G13" s="11">
        <f t="shared" si="0"/>
        <v>128.5512555847277</v>
      </c>
      <c r="H13" s="37"/>
      <c r="I13" s="62">
        <f t="shared" ref="I6:I56" si="4">F14/E14*100</f>
        <v>100</v>
      </c>
      <c r="J13" s="37"/>
      <c r="K13" s="21"/>
    </row>
    <row r="14" spans="1:11" ht="15.75" customHeight="1">
      <c r="A14" s="34" t="s">
        <v>38</v>
      </c>
      <c r="B14" s="17">
        <v>3</v>
      </c>
      <c r="C14" s="17">
        <v>4</v>
      </c>
      <c r="D14" s="19">
        <v>6829.8</v>
      </c>
      <c r="E14" s="14">
        <v>6969.4</v>
      </c>
      <c r="F14" s="20">
        <v>6969.4</v>
      </c>
      <c r="G14" s="20">
        <f t="shared" si="0"/>
        <v>102.04398371841049</v>
      </c>
      <c r="H14" s="24"/>
      <c r="I14" s="66">
        <f>F14/E14*100</f>
        <v>100</v>
      </c>
      <c r="J14" s="31"/>
      <c r="K14" s="21"/>
    </row>
    <row r="15" spans="1:11" ht="51.75">
      <c r="A15" s="34" t="s">
        <v>37</v>
      </c>
      <c r="B15" s="17">
        <v>3</v>
      </c>
      <c r="C15" s="17">
        <v>9</v>
      </c>
      <c r="D15" s="19">
        <v>55.9</v>
      </c>
      <c r="E15" s="14">
        <v>13.9</v>
      </c>
      <c r="F15" s="20">
        <v>13.9</v>
      </c>
      <c r="G15" s="20">
        <f t="shared" si="0"/>
        <v>24.865831842576032</v>
      </c>
      <c r="H15" s="54" t="s">
        <v>74</v>
      </c>
      <c r="I15" s="66">
        <f t="shared" ref="I15:I17" si="5">F15/E15*100</f>
        <v>100</v>
      </c>
      <c r="J15" s="26"/>
      <c r="K15" s="21"/>
    </row>
    <row r="16" spans="1:11" ht="88.5" customHeight="1">
      <c r="A16" s="34" t="s">
        <v>55</v>
      </c>
      <c r="B16" s="17">
        <v>3</v>
      </c>
      <c r="C16" s="17">
        <v>10</v>
      </c>
      <c r="D16" s="19">
        <v>32608.7</v>
      </c>
      <c r="E16" s="14">
        <v>38303.800000000003</v>
      </c>
      <c r="F16" s="20">
        <v>37890</v>
      </c>
      <c r="G16" s="20">
        <f t="shared" si="0"/>
        <v>116.19598450720206</v>
      </c>
      <c r="H16" s="47" t="s">
        <v>75</v>
      </c>
      <c r="I16" s="66">
        <f t="shared" si="5"/>
        <v>98.919689430291498</v>
      </c>
      <c r="J16" s="26"/>
      <c r="K16" s="21"/>
    </row>
    <row r="17" spans="1:11" ht="105" customHeight="1">
      <c r="A17" s="34" t="s">
        <v>36</v>
      </c>
      <c r="B17" s="17">
        <v>3</v>
      </c>
      <c r="C17" s="17">
        <v>14</v>
      </c>
      <c r="D17" s="19">
        <v>3278.5</v>
      </c>
      <c r="E17" s="14">
        <v>10111.799999999999</v>
      </c>
      <c r="F17" s="20">
        <v>10111.799999999999</v>
      </c>
      <c r="G17" s="20">
        <f t="shared" si="0"/>
        <v>308.42763458898884</v>
      </c>
      <c r="H17" s="42" t="s">
        <v>76</v>
      </c>
      <c r="I17" s="66">
        <f t="shared" si="5"/>
        <v>100</v>
      </c>
      <c r="J17" s="39"/>
      <c r="K17" s="21"/>
    </row>
    <row r="18" spans="1:11" ht="16.149999999999999" customHeight="1">
      <c r="A18" s="33" t="s">
        <v>35</v>
      </c>
      <c r="B18" s="16">
        <v>4</v>
      </c>
      <c r="C18" s="16"/>
      <c r="D18" s="18">
        <f>D19+D20+D21+D22+D23+D24</f>
        <v>417836.50000000006</v>
      </c>
      <c r="E18" s="13">
        <f>E19+E20+E21+E22+E23+E24</f>
        <v>621314.20000000007</v>
      </c>
      <c r="F18" s="13">
        <f>F19+F20+F21+F22+F23+F24</f>
        <v>607957</v>
      </c>
      <c r="G18" s="11">
        <f t="shared" si="0"/>
        <v>145.50117091254592</v>
      </c>
      <c r="H18" s="37"/>
      <c r="I18" s="62">
        <f>F18/E18*100</f>
        <v>97.850169849650939</v>
      </c>
      <c r="J18" s="37"/>
      <c r="K18" s="21"/>
    </row>
    <row r="19" spans="1:11" ht="90">
      <c r="A19" s="34" t="s">
        <v>34</v>
      </c>
      <c r="B19" s="17">
        <v>4</v>
      </c>
      <c r="C19" s="17">
        <v>1</v>
      </c>
      <c r="D19" s="19">
        <v>22190.5</v>
      </c>
      <c r="E19" s="14">
        <v>21659.599999999999</v>
      </c>
      <c r="F19" s="20">
        <v>21308.1</v>
      </c>
      <c r="G19" s="20">
        <f t="shared" si="0"/>
        <v>96.023523579910318</v>
      </c>
      <c r="H19" s="27" t="s">
        <v>79</v>
      </c>
      <c r="I19" s="66">
        <f t="shared" ref="I19:I57" si="6">F19/E19*100</f>
        <v>98.377163013167362</v>
      </c>
      <c r="J19" s="28"/>
      <c r="K19" s="21"/>
    </row>
    <row r="20" spans="1:11" ht="87" customHeight="1">
      <c r="A20" s="34" t="s">
        <v>33</v>
      </c>
      <c r="B20" s="17">
        <v>4</v>
      </c>
      <c r="C20" s="17">
        <v>5</v>
      </c>
      <c r="D20" s="19">
        <v>29084.3</v>
      </c>
      <c r="E20" s="14">
        <v>66832.399999999994</v>
      </c>
      <c r="F20" s="20">
        <v>66832.399999999994</v>
      </c>
      <c r="G20" s="20">
        <f t="shared" si="0"/>
        <v>229.78858009303988</v>
      </c>
      <c r="H20" s="45" t="s">
        <v>78</v>
      </c>
      <c r="I20" s="66">
        <f t="shared" si="6"/>
        <v>100</v>
      </c>
      <c r="J20" s="26"/>
      <c r="K20" s="21"/>
    </row>
    <row r="21" spans="1:11" ht="153.75" customHeight="1">
      <c r="A21" s="34" t="s">
        <v>32</v>
      </c>
      <c r="B21" s="17">
        <v>4</v>
      </c>
      <c r="C21" s="17">
        <v>8</v>
      </c>
      <c r="D21" s="19">
        <v>37096.9</v>
      </c>
      <c r="E21" s="14">
        <v>47494.2</v>
      </c>
      <c r="F21" s="20">
        <v>44167</v>
      </c>
      <c r="G21" s="20">
        <f t="shared" si="0"/>
        <v>119.05846580172468</v>
      </c>
      <c r="H21" s="25" t="s">
        <v>80</v>
      </c>
      <c r="I21" s="66">
        <f t="shared" si="6"/>
        <v>92.994513014220686</v>
      </c>
      <c r="J21" s="40" t="s">
        <v>100</v>
      </c>
      <c r="K21" s="21"/>
    </row>
    <row r="22" spans="1:11" ht="115.5" customHeight="1">
      <c r="A22" s="34" t="s">
        <v>52</v>
      </c>
      <c r="B22" s="17">
        <v>4</v>
      </c>
      <c r="C22" s="17">
        <v>9</v>
      </c>
      <c r="D22" s="19">
        <v>191747.20000000001</v>
      </c>
      <c r="E22" s="14">
        <v>360122</v>
      </c>
      <c r="F22" s="20">
        <v>351020.6</v>
      </c>
      <c r="G22" s="20">
        <f t="shared" si="0"/>
        <v>183.0642637806445</v>
      </c>
      <c r="H22" s="24" t="s">
        <v>81</v>
      </c>
      <c r="I22" s="66">
        <f t="shared" si="6"/>
        <v>97.472689810675263</v>
      </c>
      <c r="J22" s="40" t="s">
        <v>101</v>
      </c>
      <c r="K22" s="21"/>
    </row>
    <row r="23" spans="1:11" ht="76.5" customHeight="1">
      <c r="A23" s="34" t="s">
        <v>31</v>
      </c>
      <c r="B23" s="17">
        <v>4</v>
      </c>
      <c r="C23" s="17">
        <v>10</v>
      </c>
      <c r="D23" s="19">
        <v>4782.3999999999996</v>
      </c>
      <c r="E23" s="14">
        <v>6003.7</v>
      </c>
      <c r="F23" s="20">
        <v>6002.7</v>
      </c>
      <c r="G23" s="20">
        <f t="shared" si="0"/>
        <v>125.51647708263633</v>
      </c>
      <c r="H23" s="24" t="s">
        <v>82</v>
      </c>
      <c r="I23" s="66">
        <f t="shared" si="6"/>
        <v>99.983343604777048</v>
      </c>
      <c r="J23" s="46"/>
      <c r="K23" s="21"/>
    </row>
    <row r="24" spans="1:11" ht="132.75" customHeight="1">
      <c r="A24" s="34" t="s">
        <v>30</v>
      </c>
      <c r="B24" s="17">
        <v>4</v>
      </c>
      <c r="C24" s="17">
        <v>12</v>
      </c>
      <c r="D24" s="19">
        <v>132935.20000000001</v>
      </c>
      <c r="E24" s="14">
        <v>119202.3</v>
      </c>
      <c r="F24" s="20">
        <v>118626.2</v>
      </c>
      <c r="G24" s="20">
        <f t="shared" si="0"/>
        <v>89.236109021538297</v>
      </c>
      <c r="H24" s="23" t="s">
        <v>60</v>
      </c>
      <c r="I24" s="66">
        <f t="shared" si="6"/>
        <v>99.516703956215608</v>
      </c>
      <c r="J24" s="26"/>
      <c r="K24" s="21"/>
    </row>
    <row r="25" spans="1:11" ht="16.899999999999999" customHeight="1">
      <c r="A25" s="33" t="s">
        <v>29</v>
      </c>
      <c r="B25" s="16">
        <v>5</v>
      </c>
      <c r="C25" s="16"/>
      <c r="D25" s="18">
        <f>D26+D27+D28+D29</f>
        <v>817627.6</v>
      </c>
      <c r="E25" s="13">
        <f>SUM(E26:E29)</f>
        <v>992063.4</v>
      </c>
      <c r="F25" s="11">
        <f>SUM(F26:F29)</f>
        <v>925088.3</v>
      </c>
      <c r="G25" s="11">
        <f t="shared" si="0"/>
        <v>113.14298832377969</v>
      </c>
      <c r="H25" s="37"/>
      <c r="I25" s="62">
        <f t="shared" si="6"/>
        <v>93.248909293498784</v>
      </c>
      <c r="J25" s="37"/>
      <c r="K25" s="21"/>
    </row>
    <row r="26" spans="1:11" ht="84" customHeight="1">
      <c r="A26" s="34" t="s">
        <v>28</v>
      </c>
      <c r="B26" s="17">
        <v>5</v>
      </c>
      <c r="C26" s="17">
        <v>1</v>
      </c>
      <c r="D26" s="19">
        <v>127499.8</v>
      </c>
      <c r="E26" s="14">
        <v>283650.2</v>
      </c>
      <c r="F26" s="20">
        <v>273552.09999999998</v>
      </c>
      <c r="G26" s="20">
        <f t="shared" si="0"/>
        <v>214.5510032172599</v>
      </c>
      <c r="H26" s="24" t="s">
        <v>83</v>
      </c>
      <c r="I26" s="66">
        <f t="shared" si="6"/>
        <v>96.439946102629222</v>
      </c>
      <c r="J26" s="26" t="s">
        <v>102</v>
      </c>
      <c r="K26" s="21"/>
    </row>
    <row r="27" spans="1:11" ht="144" customHeight="1">
      <c r="A27" s="34" t="s">
        <v>27</v>
      </c>
      <c r="B27" s="17">
        <v>5</v>
      </c>
      <c r="C27" s="17">
        <v>2</v>
      </c>
      <c r="D27" s="19">
        <v>353114.5</v>
      </c>
      <c r="E27" s="14">
        <v>244788.7</v>
      </c>
      <c r="F27" s="20">
        <v>209851.7</v>
      </c>
      <c r="G27" s="20">
        <f t="shared" si="0"/>
        <v>59.428797174854054</v>
      </c>
      <c r="H27" s="38" t="s">
        <v>84</v>
      </c>
      <c r="I27" s="66">
        <f t="shared" si="6"/>
        <v>85.727690861547117</v>
      </c>
      <c r="J27" s="26" t="s">
        <v>103</v>
      </c>
      <c r="K27" s="21"/>
    </row>
    <row r="28" spans="1:11" ht="156.75" customHeight="1">
      <c r="A28" s="34" t="s">
        <v>26</v>
      </c>
      <c r="B28" s="17">
        <v>5</v>
      </c>
      <c r="C28" s="17">
        <v>3</v>
      </c>
      <c r="D28" s="19">
        <v>162675.29999999999</v>
      </c>
      <c r="E28" s="14">
        <v>260508.1</v>
      </c>
      <c r="F28" s="20">
        <v>240650.8</v>
      </c>
      <c r="G28" s="20">
        <f t="shared" si="0"/>
        <v>147.93321420031191</v>
      </c>
      <c r="H28" s="24" t="s">
        <v>85</v>
      </c>
      <c r="I28" s="66">
        <f t="shared" si="6"/>
        <v>92.377473099684806</v>
      </c>
      <c r="J28" s="26" t="s">
        <v>104</v>
      </c>
      <c r="K28" s="21"/>
    </row>
    <row r="29" spans="1:11" ht="99.75" customHeight="1">
      <c r="A29" s="34" t="s">
        <v>25</v>
      </c>
      <c r="B29" s="17">
        <v>5</v>
      </c>
      <c r="C29" s="17">
        <v>5</v>
      </c>
      <c r="D29" s="19">
        <v>174338</v>
      </c>
      <c r="E29" s="14">
        <v>203116.4</v>
      </c>
      <c r="F29" s="20">
        <v>201033.7</v>
      </c>
      <c r="G29" s="20">
        <f t="shared" si="0"/>
        <v>115.31261113469238</v>
      </c>
      <c r="H29" s="23" t="s">
        <v>86</v>
      </c>
      <c r="I29" s="66">
        <f t="shared" si="6"/>
        <v>98.974627356530547</v>
      </c>
      <c r="J29" s="26"/>
      <c r="K29" s="21"/>
    </row>
    <row r="30" spans="1:11" ht="16.149999999999999" customHeight="1">
      <c r="A30" s="33" t="s">
        <v>24</v>
      </c>
      <c r="B30" s="16">
        <v>6</v>
      </c>
      <c r="C30" s="16"/>
      <c r="D30" s="18">
        <f t="shared" ref="D30" si="7">D31</f>
        <v>2229.1</v>
      </c>
      <c r="E30" s="15">
        <f>E31</f>
        <v>10096.1</v>
      </c>
      <c r="F30" s="11">
        <f>F31</f>
        <v>10096.1</v>
      </c>
      <c r="G30" s="11">
        <f t="shared" si="0"/>
        <v>452.92270423040691</v>
      </c>
      <c r="H30" s="37"/>
      <c r="I30" s="62">
        <f t="shared" si="6"/>
        <v>100</v>
      </c>
      <c r="J30" s="37"/>
      <c r="K30" s="21"/>
    </row>
    <row r="31" spans="1:11" ht="55.5" customHeight="1">
      <c r="A31" s="34" t="s">
        <v>23</v>
      </c>
      <c r="B31" s="17">
        <v>6</v>
      </c>
      <c r="C31" s="17">
        <v>5</v>
      </c>
      <c r="D31" s="19">
        <v>2229.1</v>
      </c>
      <c r="E31" s="14">
        <v>10096.1</v>
      </c>
      <c r="F31" s="20">
        <v>10096.1</v>
      </c>
      <c r="G31" s="20">
        <f t="shared" si="0"/>
        <v>452.92270423040691</v>
      </c>
      <c r="H31" s="24" t="s">
        <v>87</v>
      </c>
      <c r="I31" s="66">
        <f t="shared" si="6"/>
        <v>100</v>
      </c>
      <c r="J31" s="26"/>
      <c r="K31" s="21"/>
    </row>
    <row r="32" spans="1:11" ht="15" customHeight="1">
      <c r="A32" s="33" t="s">
        <v>22</v>
      </c>
      <c r="B32" s="16">
        <v>7</v>
      </c>
      <c r="C32" s="16"/>
      <c r="D32" s="18">
        <f>D33+D34+D35+D37+D38+D36</f>
        <v>2685066.1</v>
      </c>
      <c r="E32" s="18">
        <f t="shared" ref="E32:F32" si="8">E33+E34+E35+E37+E38+E36</f>
        <v>2982283.5999999996</v>
      </c>
      <c r="F32" s="18">
        <f t="shared" si="8"/>
        <v>2934272.1</v>
      </c>
      <c r="G32" s="11">
        <f t="shared" si="0"/>
        <v>109.2811867834464</v>
      </c>
      <c r="H32" s="37"/>
      <c r="I32" s="62">
        <f t="shared" si="6"/>
        <v>98.390109512053129</v>
      </c>
      <c r="J32" s="37"/>
      <c r="K32" s="21"/>
    </row>
    <row r="33" spans="1:11" ht="51.75">
      <c r="A33" s="34" t="s">
        <v>21</v>
      </c>
      <c r="B33" s="17">
        <v>7</v>
      </c>
      <c r="C33" s="17">
        <v>1</v>
      </c>
      <c r="D33" s="19">
        <v>778500.4</v>
      </c>
      <c r="E33" s="14">
        <v>825660.2</v>
      </c>
      <c r="F33" s="20">
        <v>823135.3</v>
      </c>
      <c r="G33" s="20">
        <f t="shared" si="0"/>
        <v>105.73344599437587</v>
      </c>
      <c r="H33" s="25" t="s">
        <v>88</v>
      </c>
      <c r="I33" s="66">
        <f t="shared" si="6"/>
        <v>99.69419623229993</v>
      </c>
      <c r="J33" s="39"/>
      <c r="K33" s="21"/>
    </row>
    <row r="34" spans="1:11" ht="252.75" customHeight="1">
      <c r="A34" s="34" t="s">
        <v>20</v>
      </c>
      <c r="B34" s="17">
        <v>7</v>
      </c>
      <c r="C34" s="17">
        <v>2</v>
      </c>
      <c r="D34" s="19">
        <v>1616898.8</v>
      </c>
      <c r="E34" s="14">
        <v>1884791.7</v>
      </c>
      <c r="F34" s="20">
        <v>1840033.2</v>
      </c>
      <c r="G34" s="20">
        <f t="shared" si="0"/>
        <v>113.80014630476563</v>
      </c>
      <c r="H34" s="25" t="s">
        <v>89</v>
      </c>
      <c r="I34" s="66">
        <f t="shared" si="6"/>
        <v>97.625281350719021</v>
      </c>
      <c r="J34" s="26" t="s">
        <v>105</v>
      </c>
      <c r="K34" s="21"/>
    </row>
    <row r="35" spans="1:11" ht="68.25" customHeight="1">
      <c r="A35" s="34" t="s">
        <v>19</v>
      </c>
      <c r="B35" s="17">
        <v>7</v>
      </c>
      <c r="C35" s="17">
        <v>3</v>
      </c>
      <c r="D35" s="19">
        <v>191721.4</v>
      </c>
      <c r="E35" s="14">
        <v>173303.4</v>
      </c>
      <c r="F35" s="20">
        <v>173189.1</v>
      </c>
      <c r="G35" s="20">
        <f t="shared" si="0"/>
        <v>90.333734262320235</v>
      </c>
      <c r="H35" s="23" t="s">
        <v>90</v>
      </c>
      <c r="I35" s="66">
        <f t="shared" si="6"/>
        <v>99.934046302611506</v>
      </c>
      <c r="J35" s="43"/>
      <c r="K35" s="21"/>
    </row>
    <row r="36" spans="1:11" ht="30">
      <c r="A36" s="34" t="s">
        <v>57</v>
      </c>
      <c r="B36" s="17">
        <v>7</v>
      </c>
      <c r="C36" s="17">
        <v>5</v>
      </c>
      <c r="D36" s="19">
        <v>756.9</v>
      </c>
      <c r="E36" s="14">
        <v>787.9</v>
      </c>
      <c r="F36" s="20">
        <v>778.1</v>
      </c>
      <c r="G36" s="20">
        <f t="shared" ref="G36" si="9">F36/D36*100</f>
        <v>102.80089840137403</v>
      </c>
      <c r="H36" s="23"/>
      <c r="I36" s="66">
        <f t="shared" si="6"/>
        <v>98.756187333417955</v>
      </c>
      <c r="J36" s="43"/>
      <c r="K36" s="21"/>
    </row>
    <row r="37" spans="1:11" ht="115.5">
      <c r="A37" s="34" t="s">
        <v>18</v>
      </c>
      <c r="B37" s="17">
        <v>7</v>
      </c>
      <c r="C37" s="17">
        <v>7</v>
      </c>
      <c r="D37" s="19">
        <v>21297.200000000001</v>
      </c>
      <c r="E37" s="14">
        <v>25404.3</v>
      </c>
      <c r="F37" s="20">
        <v>25404.3</v>
      </c>
      <c r="G37" s="20">
        <f t="shared" si="0"/>
        <v>119.28469470165091</v>
      </c>
      <c r="H37" s="23" t="s">
        <v>91</v>
      </c>
      <c r="I37" s="66">
        <f t="shared" si="6"/>
        <v>100</v>
      </c>
      <c r="J37" s="41"/>
      <c r="K37" s="21"/>
    </row>
    <row r="38" spans="1:11" ht="74.25" customHeight="1">
      <c r="A38" s="34" t="s">
        <v>17</v>
      </c>
      <c r="B38" s="17">
        <v>7</v>
      </c>
      <c r="C38" s="17">
        <v>9</v>
      </c>
      <c r="D38" s="19">
        <v>75891.399999999994</v>
      </c>
      <c r="E38" s="14">
        <v>72336.100000000006</v>
      </c>
      <c r="F38" s="20">
        <v>71732.100000000006</v>
      </c>
      <c r="G38" s="20">
        <f t="shared" si="0"/>
        <v>94.519405360818226</v>
      </c>
      <c r="H38" s="23" t="s">
        <v>92</v>
      </c>
      <c r="I38" s="66">
        <f t="shared" si="6"/>
        <v>99.165008895973102</v>
      </c>
      <c r="J38" s="29"/>
      <c r="K38" s="21"/>
    </row>
    <row r="39" spans="1:11" ht="16.149999999999999" customHeight="1">
      <c r="A39" s="33" t="s">
        <v>16</v>
      </c>
      <c r="B39" s="16">
        <v>8</v>
      </c>
      <c r="C39" s="16"/>
      <c r="D39" s="18">
        <f>D40+D41</f>
        <v>232147.1</v>
      </c>
      <c r="E39" s="13">
        <f t="shared" ref="E39" si="10">SUM(E40:E41)</f>
        <v>260846.9</v>
      </c>
      <c r="F39" s="11">
        <f>F40+F41</f>
        <v>258356.5</v>
      </c>
      <c r="G39" s="11">
        <f t="shared" si="0"/>
        <v>111.2899967305213</v>
      </c>
      <c r="H39" s="37"/>
      <c r="I39" s="62">
        <f t="shared" si="6"/>
        <v>99.045263715995858</v>
      </c>
      <c r="J39" s="37"/>
      <c r="K39" s="21"/>
    </row>
    <row r="40" spans="1:11" ht="70.5" customHeight="1">
      <c r="A40" s="34" t="s">
        <v>15</v>
      </c>
      <c r="B40" s="17">
        <v>8</v>
      </c>
      <c r="C40" s="17">
        <v>1</v>
      </c>
      <c r="D40" s="19">
        <v>231695.6</v>
      </c>
      <c r="E40" s="14">
        <v>260395.4</v>
      </c>
      <c r="F40" s="20">
        <v>257905.2</v>
      </c>
      <c r="G40" s="20">
        <f t="shared" si="0"/>
        <v>111.3120836131545</v>
      </c>
      <c r="H40" s="25" t="s">
        <v>93</v>
      </c>
      <c r="I40" s="66">
        <f t="shared" si="6"/>
        <v>99.043685103500295</v>
      </c>
      <c r="J40" s="40"/>
      <c r="K40" s="21"/>
    </row>
    <row r="41" spans="1:11" ht="30">
      <c r="A41" s="34" t="s">
        <v>14</v>
      </c>
      <c r="B41" s="17">
        <v>8</v>
      </c>
      <c r="C41" s="17">
        <v>4</v>
      </c>
      <c r="D41" s="19">
        <v>451.5</v>
      </c>
      <c r="E41" s="14">
        <v>451.5</v>
      </c>
      <c r="F41" s="20">
        <v>451.3</v>
      </c>
      <c r="G41" s="20">
        <f t="shared" si="0"/>
        <v>99.955703211517161</v>
      </c>
      <c r="H41" s="23"/>
      <c r="I41" s="66">
        <f t="shared" si="6"/>
        <v>99.955703211517161</v>
      </c>
      <c r="J41" s="39"/>
      <c r="K41" s="21"/>
    </row>
    <row r="42" spans="1:11" ht="15" customHeight="1">
      <c r="A42" s="33" t="s">
        <v>13</v>
      </c>
      <c r="B42" s="16">
        <v>9</v>
      </c>
      <c r="C42" s="16"/>
      <c r="D42" s="18">
        <f>D44+D43</f>
        <v>828.5</v>
      </c>
      <c r="E42" s="18">
        <f t="shared" ref="E42:F42" si="11">E44+E43</f>
        <v>1578.5</v>
      </c>
      <c r="F42" s="18">
        <f t="shared" si="11"/>
        <v>1228.5</v>
      </c>
      <c r="G42" s="11">
        <f t="shared" si="0"/>
        <v>148.28002414001207</v>
      </c>
      <c r="H42" s="37"/>
      <c r="I42" s="62">
        <f t="shared" si="6"/>
        <v>77.827050997782706</v>
      </c>
      <c r="J42" s="37"/>
      <c r="K42" s="21"/>
    </row>
    <row r="43" spans="1:11" ht="70.5" customHeight="1">
      <c r="A43" s="34" t="s">
        <v>54</v>
      </c>
      <c r="B43" s="17">
        <v>9</v>
      </c>
      <c r="C43" s="17">
        <v>7</v>
      </c>
      <c r="D43" s="19">
        <v>0</v>
      </c>
      <c r="E43" s="14">
        <v>750</v>
      </c>
      <c r="F43" s="20">
        <v>400</v>
      </c>
      <c r="G43" s="20">
        <v>0</v>
      </c>
      <c r="H43" s="23" t="s">
        <v>94</v>
      </c>
      <c r="I43" s="66">
        <f t="shared" si="6"/>
        <v>53.333333333333336</v>
      </c>
      <c r="J43" s="53" t="s">
        <v>106</v>
      </c>
      <c r="K43" s="21"/>
    </row>
    <row r="44" spans="1:11" ht="17.25" customHeight="1">
      <c r="A44" s="34" t="s">
        <v>12</v>
      </c>
      <c r="B44" s="17">
        <v>9</v>
      </c>
      <c r="C44" s="17">
        <v>9</v>
      </c>
      <c r="D44" s="19">
        <v>828.5</v>
      </c>
      <c r="E44" s="14">
        <v>828.5</v>
      </c>
      <c r="F44" s="20">
        <v>828.5</v>
      </c>
      <c r="G44" s="20">
        <f t="shared" si="0"/>
        <v>100</v>
      </c>
      <c r="H44" s="30"/>
      <c r="I44" s="66">
        <f t="shared" si="6"/>
        <v>100</v>
      </c>
      <c r="J44" s="39"/>
      <c r="K44" s="21"/>
    </row>
    <row r="45" spans="1:11" ht="15" customHeight="1">
      <c r="A45" s="33" t="s">
        <v>11</v>
      </c>
      <c r="B45" s="16">
        <v>10</v>
      </c>
      <c r="C45" s="16"/>
      <c r="D45" s="18">
        <f>D46+D47+D48+D49</f>
        <v>124528</v>
      </c>
      <c r="E45" s="13">
        <f>SUM(E46:E49)</f>
        <v>208529.90000000002</v>
      </c>
      <c r="F45" s="11">
        <f>SUM(F46:F49)</f>
        <v>206777.9</v>
      </c>
      <c r="G45" s="11">
        <f t="shared" si="0"/>
        <v>166.04932224078118</v>
      </c>
      <c r="H45" s="37"/>
      <c r="I45" s="62">
        <f t="shared" si="6"/>
        <v>99.159832714637076</v>
      </c>
      <c r="J45" s="37"/>
      <c r="K45" s="21"/>
    </row>
    <row r="46" spans="1:11" ht="18" customHeight="1">
      <c r="A46" s="34" t="s">
        <v>10</v>
      </c>
      <c r="B46" s="17">
        <v>10</v>
      </c>
      <c r="C46" s="17">
        <v>1</v>
      </c>
      <c r="D46" s="19">
        <v>14701.1</v>
      </c>
      <c r="E46" s="14">
        <v>14925.1</v>
      </c>
      <c r="F46" s="20">
        <v>14925.1</v>
      </c>
      <c r="G46" s="20">
        <f t="shared" si="0"/>
        <v>101.52369550577849</v>
      </c>
      <c r="H46" s="44"/>
      <c r="I46" s="66">
        <f t="shared" si="6"/>
        <v>100</v>
      </c>
      <c r="J46" s="31"/>
      <c r="K46" s="21"/>
    </row>
    <row r="47" spans="1:11" ht="167.25" customHeight="1">
      <c r="A47" s="34" t="s">
        <v>9</v>
      </c>
      <c r="B47" s="17">
        <v>10</v>
      </c>
      <c r="C47" s="17">
        <v>3</v>
      </c>
      <c r="D47" s="19">
        <v>54876.5</v>
      </c>
      <c r="E47" s="20">
        <v>133862.6</v>
      </c>
      <c r="F47" s="20">
        <v>132653.4</v>
      </c>
      <c r="G47" s="20">
        <f t="shared" ref="G47" si="12">F47/D47*100</f>
        <v>241.73079551356227</v>
      </c>
      <c r="H47" s="51" t="s">
        <v>95</v>
      </c>
      <c r="I47" s="66">
        <f t="shared" si="6"/>
        <v>99.096685706089673</v>
      </c>
      <c r="J47" s="26"/>
      <c r="K47" s="21"/>
    </row>
    <row r="48" spans="1:11" ht="59.25" customHeight="1">
      <c r="A48" s="34" t="s">
        <v>8</v>
      </c>
      <c r="B48" s="17">
        <v>10</v>
      </c>
      <c r="C48" s="17">
        <v>4</v>
      </c>
      <c r="D48" s="19">
        <v>54950.400000000001</v>
      </c>
      <c r="E48" s="14">
        <v>59152</v>
      </c>
      <c r="F48" s="20">
        <v>58697.3</v>
      </c>
      <c r="G48" s="20">
        <f t="shared" si="0"/>
        <v>106.81869467738179</v>
      </c>
      <c r="H48" s="23" t="s">
        <v>96</v>
      </c>
      <c r="I48" s="66">
        <f t="shared" si="6"/>
        <v>99.231302407357319</v>
      </c>
      <c r="J48" s="39"/>
      <c r="K48" s="21"/>
    </row>
    <row r="49" spans="1:11" ht="132" customHeight="1">
      <c r="A49" s="34" t="s">
        <v>7</v>
      </c>
      <c r="B49" s="17">
        <v>10</v>
      </c>
      <c r="C49" s="17">
        <v>6</v>
      </c>
      <c r="D49" s="19">
        <v>0</v>
      </c>
      <c r="E49" s="14">
        <v>590.20000000000005</v>
      </c>
      <c r="F49" s="20">
        <v>502.1</v>
      </c>
      <c r="G49" s="20">
        <v>0</v>
      </c>
      <c r="H49" s="23" t="s">
        <v>97</v>
      </c>
      <c r="I49" s="66">
        <f t="shared" si="6"/>
        <v>85.072856658759747</v>
      </c>
      <c r="J49" s="39" t="s">
        <v>107</v>
      </c>
      <c r="K49" s="21"/>
    </row>
    <row r="50" spans="1:11" ht="16.149999999999999" customHeight="1">
      <c r="A50" s="33" t="s">
        <v>6</v>
      </c>
      <c r="B50" s="16">
        <v>11</v>
      </c>
      <c r="C50" s="16"/>
      <c r="D50" s="18">
        <f>D51+D52</f>
        <v>269162.5</v>
      </c>
      <c r="E50" s="18">
        <f t="shared" ref="E50:F50" si="13">E51+E52</f>
        <v>284219.39999999997</v>
      </c>
      <c r="F50" s="18">
        <f t="shared" si="13"/>
        <v>284199.39999999997</v>
      </c>
      <c r="G50" s="11">
        <f t="shared" si="0"/>
        <v>105.58655087540055</v>
      </c>
      <c r="H50" s="37"/>
      <c r="I50" s="62">
        <f t="shared" si="6"/>
        <v>99.992963182668035</v>
      </c>
      <c r="J50" s="37"/>
      <c r="K50" s="21"/>
    </row>
    <row r="51" spans="1:11" ht="120" customHeight="1">
      <c r="A51" s="34" t="s">
        <v>5</v>
      </c>
      <c r="B51" s="17">
        <v>11</v>
      </c>
      <c r="C51" s="17">
        <v>2</v>
      </c>
      <c r="D51" s="19">
        <v>3496.1</v>
      </c>
      <c r="E51" s="14">
        <v>12940.3</v>
      </c>
      <c r="F51" s="20">
        <v>12920.3</v>
      </c>
      <c r="G51" s="20">
        <f t="shared" si="0"/>
        <v>369.56322759646463</v>
      </c>
      <c r="H51" s="44" t="s">
        <v>98</v>
      </c>
      <c r="I51" s="66">
        <f t="shared" si="6"/>
        <v>99.84544407780345</v>
      </c>
      <c r="J51" s="46"/>
      <c r="K51" s="21"/>
    </row>
    <row r="52" spans="1:11">
      <c r="A52" s="34" t="s">
        <v>56</v>
      </c>
      <c r="B52" s="17">
        <v>11</v>
      </c>
      <c r="C52" s="17">
        <v>3</v>
      </c>
      <c r="D52" s="19">
        <v>265666.40000000002</v>
      </c>
      <c r="E52" s="14">
        <v>271279.09999999998</v>
      </c>
      <c r="F52" s="20">
        <v>271279.09999999998</v>
      </c>
      <c r="G52" s="20">
        <f t="shared" si="0"/>
        <v>102.11268718964834</v>
      </c>
      <c r="H52" s="44"/>
      <c r="I52" s="66">
        <f t="shared" si="6"/>
        <v>100</v>
      </c>
      <c r="J52" s="43"/>
      <c r="K52" s="21"/>
    </row>
    <row r="53" spans="1:11" ht="14.45" customHeight="1">
      <c r="A53" s="33" t="s">
        <v>4</v>
      </c>
      <c r="B53" s="16">
        <v>12</v>
      </c>
      <c r="C53" s="16"/>
      <c r="D53" s="18">
        <f t="shared" ref="D53" si="14">D54</f>
        <v>16312.8</v>
      </c>
      <c r="E53" s="13">
        <f t="shared" ref="E53" si="15">E54</f>
        <v>16746.3</v>
      </c>
      <c r="F53" s="11">
        <f>F54</f>
        <v>16746.3</v>
      </c>
      <c r="G53" s="11">
        <f t="shared" si="0"/>
        <v>102.65742239223185</v>
      </c>
      <c r="H53" s="37"/>
      <c r="I53" s="62">
        <f t="shared" si="6"/>
        <v>100</v>
      </c>
      <c r="J53" s="37"/>
      <c r="K53" s="21"/>
    </row>
    <row r="54" spans="1:11">
      <c r="A54" s="34" t="s">
        <v>3</v>
      </c>
      <c r="B54" s="17">
        <v>12</v>
      </c>
      <c r="C54" s="17">
        <v>2</v>
      </c>
      <c r="D54" s="19">
        <v>16312.8</v>
      </c>
      <c r="E54" s="14">
        <v>16746.3</v>
      </c>
      <c r="F54" s="20">
        <v>16746.3</v>
      </c>
      <c r="G54" s="20">
        <f t="shared" si="0"/>
        <v>102.65742239223185</v>
      </c>
      <c r="H54" s="25"/>
      <c r="I54" s="66">
        <f t="shared" si="6"/>
        <v>100</v>
      </c>
      <c r="J54" s="31"/>
      <c r="K54" s="21"/>
    </row>
    <row r="55" spans="1:11" ht="29.25" customHeight="1">
      <c r="A55" s="33" t="s">
        <v>2</v>
      </c>
      <c r="B55" s="16">
        <v>13</v>
      </c>
      <c r="C55" s="16"/>
      <c r="D55" s="18">
        <f>D56</f>
        <v>2281.3000000000002</v>
      </c>
      <c r="E55" s="11">
        <f>E56</f>
        <v>0</v>
      </c>
      <c r="F55" s="11">
        <f>F56</f>
        <v>0</v>
      </c>
      <c r="G55" s="11">
        <f t="shared" si="0"/>
        <v>0</v>
      </c>
      <c r="H55" s="37"/>
      <c r="I55" s="62">
        <v>0</v>
      </c>
      <c r="J55" s="37"/>
      <c r="K55" s="21"/>
    </row>
    <row r="56" spans="1:11" ht="52.5" customHeight="1">
      <c r="A56" s="34" t="s">
        <v>1</v>
      </c>
      <c r="B56" s="17">
        <v>13</v>
      </c>
      <c r="C56" s="17">
        <v>1</v>
      </c>
      <c r="D56" s="19">
        <v>2281.3000000000002</v>
      </c>
      <c r="E56" s="20">
        <v>0</v>
      </c>
      <c r="F56" s="20">
        <v>0</v>
      </c>
      <c r="G56" s="20">
        <f t="shared" si="0"/>
        <v>0</v>
      </c>
      <c r="H56" s="25" t="s">
        <v>99</v>
      </c>
      <c r="I56" s="66">
        <v>0</v>
      </c>
      <c r="J56" s="31" t="s">
        <v>58</v>
      </c>
      <c r="K56" s="21"/>
    </row>
    <row r="57" spans="1:11" s="7" customFormat="1" ht="17.45" customHeight="1">
      <c r="A57" s="22" t="s">
        <v>0</v>
      </c>
      <c r="B57" s="10"/>
      <c r="C57" s="10"/>
      <c r="D57" s="13">
        <f>D5+D13+D18+D25+D30+D32+D39+D42+D45+D50+D53+D55</f>
        <v>5004687.0999999996</v>
      </c>
      <c r="E57" s="13">
        <f>E5+E13+E18+E25+E30+E32+E39+E42+E45+E50+E53+E55</f>
        <v>5843206.7000000002</v>
      </c>
      <c r="F57" s="13">
        <f>F5+F13+F18+F25+F30+F32+F39+F42+F45+F50+F53+F55</f>
        <v>5696509.2000000011</v>
      </c>
      <c r="G57" s="11">
        <f t="shared" si="0"/>
        <v>113.82348359001308</v>
      </c>
      <c r="H57" s="12"/>
      <c r="I57" s="62">
        <f t="shared" si="6"/>
        <v>97.489435039154117</v>
      </c>
      <c r="J57" s="12"/>
      <c r="K57" s="21"/>
    </row>
    <row r="58" spans="1:11" ht="12.75" customHeight="1">
      <c r="A58" s="35"/>
      <c r="B58" s="8"/>
      <c r="C58" s="8"/>
      <c r="D58" s="8"/>
      <c r="E58" s="1"/>
      <c r="F58" s="1"/>
      <c r="G58" s="1"/>
    </row>
    <row r="59" spans="1:11" ht="2.85" customHeight="1">
      <c r="A59" s="35"/>
      <c r="B59" s="8"/>
      <c r="C59" s="8"/>
      <c r="D59" s="8"/>
      <c r="E59" s="1"/>
      <c r="F59" s="1"/>
      <c r="G59" s="1"/>
    </row>
  </sheetData>
  <mergeCells count="1">
    <mergeCell ref="A1:J1"/>
  </mergeCells>
  <pageMargins left="0.39370078740157483" right="0.19685039370078741" top="0.39370078740157483" bottom="0.19685039370078741" header="0.51181102362204722" footer="0.51181102362204722"/>
  <pageSetup paperSize="9" scale="55" fitToHeight="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 по Рз,ПР</vt:lpstr>
      <vt:lpstr>' по Рз,ПР'!Заголовки_для_печати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Лариса Васильевна Зорина</dc:creator>
  <cp:lastModifiedBy>ZorinaLV</cp:lastModifiedBy>
  <cp:lastPrinted>2026-04-06T11:33:51Z</cp:lastPrinted>
  <dcterms:created xsi:type="dcterms:W3CDTF">2020-03-13T08:50:32Z</dcterms:created>
  <dcterms:modified xsi:type="dcterms:W3CDTF">2026-04-06T13:08:26Z</dcterms:modified>
</cp:coreProperties>
</file>