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1 полугодие 2025 г" sheetId="2" r:id="rId1"/>
  </sheets>
  <definedNames>
    <definedName name="_xlnm.Print_Titles" localSheetId="0">'1 полугодие 2025 г'!$3:$4</definedName>
    <definedName name="_xlnm.Print_Area" localSheetId="0">'1 полугодие 2025 г'!$A$1:$J$59</definedName>
  </definedNames>
  <calcPr calcId="125725"/>
</workbook>
</file>

<file path=xl/calcChain.xml><?xml version="1.0" encoding="utf-8"?>
<calcChain xmlns="http://schemas.openxmlformats.org/spreadsheetml/2006/main">
  <c r="F20" i="2"/>
  <c r="H12"/>
  <c r="I12"/>
  <c r="J12"/>
  <c r="I13"/>
  <c r="J13"/>
  <c r="H10"/>
  <c r="I10"/>
  <c r="I50"/>
  <c r="H50"/>
  <c r="H46"/>
  <c r="H34"/>
  <c r="H17"/>
  <c r="H8"/>
  <c r="H9"/>
  <c r="H11"/>
  <c r="H14"/>
  <c r="H39"/>
  <c r="E20" l="1"/>
  <c r="E6"/>
  <c r="E48"/>
  <c r="F48"/>
  <c r="G48"/>
  <c r="D48"/>
  <c r="I52"/>
  <c r="J52"/>
  <c r="E45"/>
  <c r="F45"/>
  <c r="G45"/>
  <c r="H45" s="1"/>
  <c r="D45"/>
  <c r="I46"/>
  <c r="J46"/>
  <c r="I39"/>
  <c r="J39"/>
  <c r="H18"/>
  <c r="I18"/>
  <c r="J18"/>
  <c r="E53"/>
  <c r="F53"/>
  <c r="G53"/>
  <c r="D53"/>
  <c r="J8"/>
  <c r="J9"/>
  <c r="J10"/>
  <c r="J11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D20" l="1"/>
  <c r="G20"/>
  <c r="J20" l="1"/>
  <c r="J45"/>
  <c r="I7"/>
  <c r="I8"/>
  <c r="I9"/>
  <c r="I11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H33" s="1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<sst xmlns="http://schemas.openxmlformats.org/spreadsheetml/2006/main" count="67" uniqueCount="67">
  <si>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</si>
  <si>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</si>
  <si>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</si>
  <si>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</si>
  <si>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</si>
  <si>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</si>
  <si>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</si>
  <si>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</si>
  <si>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</si>
  <si>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</si>
  <si>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</si>
  <si>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</si>
  <si>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</si>
  <si>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</si>
  <si>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</si>
  <si>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</si>
  <si>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</si>
  <si>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</si>
  <si>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</si>
  <si>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</si>
  <si>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</si>
  <si>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</si>
  <si>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</si>
  <si>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</si>
  <si>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</si>
  <si>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</si>
  <si>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</si>
  <si>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</si>
  <si>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</si>
  <si>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</si>
  <si>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</si>
  <si>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</si>
  <si>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</si>
  <si>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</si>
  <si>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</si>
  <si>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</si>
  <si>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</si>
  <si>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</si>
  <si>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</si>
  <si>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</si>
  <si>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</si>
  <si>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</si>
  <si>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</si>
  <si>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</si>
  <si>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</si>
  <si>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</si>
  <si>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</si>
  <si>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</si>
  <si>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</si>
  <si>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</si>
  <si>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</si>
  <si>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</si>
  <si>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</si>
  <si>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</si>
  <si>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</si>
  <si>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</si>
  <si>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</si>
  <si>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</si>
  <si>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</si>
  <si>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</si>
  <si>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Утверждено решением Думы г.Урая от 29.11.2024 года № 81</t>
  </si>
  <si>
    <t xml:space="preserve">Уточненный план на 2025 год               </t>
  </si>
  <si>
    <t>% исполнения к первоначальному плану на 2025 год ((к.7/к.4)*100%)</t>
  </si>
  <si>
    <t>% исполнения к уточненному плану на 2025 год ((к.7/к.5)*100%)</t>
  </si>
  <si>
    <t>Сведения об исполнении бюджета  городского округа Урай Ханты-Мансийского автономного округа-Югры за 1 полугодие 2025 года по расходам в разрезе разделов и подразделов классификации расходов в сравнении с запланированными значениями на соответствующий период</t>
  </si>
  <si>
    <t>Уточненный план на                    01.07.2025         2025 года</t>
  </si>
  <si>
    <t xml:space="preserve">Исполнено на 01.07.2025 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</si>
</sst>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167" fontId="10" fillId="3" borderId="1" xfId="3" applyNumberFormat="1" applyFont="1" applyFill="1" applyBorder="1" applyAlignment="1" applyProtection="1">
      <protection hidden="1"/>
    </xf>
    <xf numFmtId="167" fontId="10" fillId="3" borderId="1" xfId="1" applyNumberFormat="1" applyFont="1" applyFill="1" applyBorder="1" applyAlignment="1" applyProtection="1">
      <protection hidden="1"/>
    </xf>
    <xf numFmtId="0" fontId="1" fillId="3" borderId="0" xfId="1" applyFill="1"/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showGridLines="0" tabSelected="1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E45" sqref="E45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18" customWidth="1"/>
    <col min="8" max="8" width="14.140625" style="42" customWidth="1"/>
    <col min="9" max="9" width="14.5703125" style="42" customWidth="1"/>
    <col min="10" max="10" width="15.285156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61" t="s">
        <v>64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81" customHeight="1">
      <c r="A3" s="33" t="s">
        <v>53</v>
      </c>
      <c r="B3" s="34" t="s">
        <v>54</v>
      </c>
      <c r="C3" s="34" t="s">
        <v>55</v>
      </c>
      <c r="D3" s="31" t="s">
        <v>60</v>
      </c>
      <c r="E3" s="51" t="s">
        <v>61</v>
      </c>
      <c r="F3" s="31" t="s">
        <v>65</v>
      </c>
      <c r="G3" s="52" t="s">
        <v>66</v>
      </c>
      <c r="H3" s="32" t="s">
        <v>56</v>
      </c>
      <c r="I3" s="43" t="s">
        <v>62</v>
      </c>
      <c r="J3" s="43" t="s">
        <v>63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3">
        <v>5</v>
      </c>
      <c r="F4" s="53">
        <v>6</v>
      </c>
      <c r="G4" s="53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D6+D15+D20+D28+D33+D35+D42+D45+D48+D53+D56+D58</f>
        <v>5004687.0999999996</v>
      </c>
      <c r="E5" s="54">
        <f>E6+E15+E20+E28+E33+E35+E42+E45+E48+E53+E56+E58</f>
        <v>5949115.0999999987</v>
      </c>
      <c r="F5" s="54">
        <f>F6+F15+F20+F28+F33+F35+F42+F45+F48+F53+F56+F58</f>
        <v>2655890.2999999998</v>
      </c>
      <c r="G5" s="54">
        <f>G6+G15+G20+G28+G33+G35+G42+G45+G48+G53+G56+G58</f>
        <v>2542027.4</v>
      </c>
      <c r="H5" s="44">
        <f>(G5/F5)*100</f>
        <v>95.712816150576714</v>
      </c>
      <c r="I5" s="44">
        <f>(G5/E5)*100</f>
        <v>42.729504426633135</v>
      </c>
      <c r="J5" s="44">
        <f t="shared" ref="J5:J6" si="0">G5/E5*100</f>
        <v>42.729504426633135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393894.7</v>
      </c>
      <c r="E6" s="13">
        <f>SUM(E7:E14)</f>
        <v>386474.19999999995</v>
      </c>
      <c r="F6" s="13">
        <f t="shared" ref="F6:G6" si="1">SUM(F7:F14)</f>
        <v>206821.69999999998</v>
      </c>
      <c r="G6" s="13">
        <f t="shared" si="1"/>
        <v>187618.3</v>
      </c>
      <c r="H6" s="45">
        <f t="shared" ref="H6:H57" si="2">(G6/F6)*100</f>
        <v>90.714997507514923</v>
      </c>
      <c r="I6" s="45">
        <f t="shared" ref="I6:I59" si="3">(G6/E6)*100</f>
        <v>48.546138396819252</v>
      </c>
      <c r="J6" s="45">
        <f t="shared" si="0"/>
        <v>48.546138396819252</v>
      </c>
    </row>
    <row r="7" spans="1:10" ht="36">
      <c r="A7" s="7" t="s">
        <v>42</v>
      </c>
      <c r="B7" s="10">
        <v>1</v>
      </c>
      <c r="C7" s="10">
        <v>2</v>
      </c>
      <c r="D7" s="12">
        <v>31636.3</v>
      </c>
      <c r="E7" s="12">
        <v>31636.3</v>
      </c>
      <c r="F7" s="55">
        <v>19693</v>
      </c>
      <c r="G7" s="55">
        <v>18683.3</v>
      </c>
      <c r="H7" s="46">
        <f t="shared" si="2"/>
        <v>94.872797440714976</v>
      </c>
      <c r="I7" s="46">
        <f t="shared" si="3"/>
        <v>59.056526837841339</v>
      </c>
      <c r="J7" s="46">
        <f>G7/E7*100</f>
        <v>59.056526837841339</v>
      </c>
    </row>
    <row r="8" spans="1:10" ht="48">
      <c r="A8" s="7" t="s">
        <v>41</v>
      </c>
      <c r="B8" s="10">
        <v>1</v>
      </c>
      <c r="C8" s="10">
        <v>3</v>
      </c>
      <c r="D8" s="12">
        <v>17019.599999999999</v>
      </c>
      <c r="E8" s="12">
        <v>17019.599999999999</v>
      </c>
      <c r="F8" s="55">
        <v>9904.7000000000007</v>
      </c>
      <c r="G8" s="55">
        <v>8607</v>
      </c>
      <c r="H8" s="46">
        <f t="shared" si="2"/>
        <v>86.898139267216564</v>
      </c>
      <c r="I8" s="46">
        <f t="shared" si="3"/>
        <v>50.571106253966022</v>
      </c>
      <c r="J8" s="46">
        <f t="shared" ref="J8:J59" si="4">G8/E8*100</f>
        <v>50.571106253966022</v>
      </c>
    </row>
    <row r="9" spans="1:10" ht="48">
      <c r="A9" s="7" t="s">
        <v>40</v>
      </c>
      <c r="B9" s="10">
        <v>1</v>
      </c>
      <c r="C9" s="10">
        <v>4</v>
      </c>
      <c r="D9" s="12">
        <v>255871.9</v>
      </c>
      <c r="E9" s="12">
        <v>262242.8</v>
      </c>
      <c r="F9" s="55">
        <v>141054.79999999999</v>
      </c>
      <c r="G9" s="55">
        <v>127059.4</v>
      </c>
      <c r="H9" s="46">
        <f t="shared" si="2"/>
        <v>90.078040591316295</v>
      </c>
      <c r="I9" s="46">
        <f t="shared" si="3"/>
        <v>48.451053756289973</v>
      </c>
      <c r="J9" s="46">
        <f t="shared" si="4"/>
        <v>48.451053756289973</v>
      </c>
    </row>
    <row r="10" spans="1:10">
      <c r="A10" s="7" t="s">
        <v>39</v>
      </c>
      <c r="B10" s="10">
        <v>1</v>
      </c>
      <c r="C10" s="10">
        <v>5</v>
      </c>
      <c r="D10" s="12">
        <v>6.7</v>
      </c>
      <c r="E10" s="12">
        <v>6.7</v>
      </c>
      <c r="F10" s="12">
        <v>6.7</v>
      </c>
      <c r="G10" s="12">
        <v>6.7</v>
      </c>
      <c r="H10" s="46">
        <f t="shared" ref="H10" si="5">(G10/F10)*100</f>
        <v>100</v>
      </c>
      <c r="I10" s="46">
        <f t="shared" ref="I10" si="6">(G10/E10)*100</f>
        <v>100</v>
      </c>
      <c r="J10" s="46">
        <f t="shared" si="4"/>
        <v>100</v>
      </c>
    </row>
    <row r="11" spans="1:10" ht="36">
      <c r="A11" s="26" t="s">
        <v>38</v>
      </c>
      <c r="B11" s="10">
        <v>1</v>
      </c>
      <c r="C11" s="10">
        <v>6</v>
      </c>
      <c r="D11" s="12">
        <v>50887.199999999997</v>
      </c>
      <c r="E11" s="12">
        <v>50887.199999999997</v>
      </c>
      <c r="F11" s="55">
        <v>26171.4</v>
      </c>
      <c r="G11" s="55">
        <v>24917.1</v>
      </c>
      <c r="H11" s="46">
        <f t="shared" si="2"/>
        <v>95.20736376349754</v>
      </c>
      <c r="I11" s="46">
        <f t="shared" si="3"/>
        <v>48.965358675659104</v>
      </c>
      <c r="J11" s="46">
        <f t="shared" si="4"/>
        <v>48.965358675659104</v>
      </c>
    </row>
    <row r="12" spans="1:10" ht="24">
      <c r="A12" s="26" t="s">
        <v>47</v>
      </c>
      <c r="B12" s="10">
        <v>1</v>
      </c>
      <c r="C12" s="10">
        <v>7</v>
      </c>
      <c r="D12" s="12">
        <v>0</v>
      </c>
      <c r="E12" s="12">
        <v>994.3</v>
      </c>
      <c r="F12" s="55">
        <v>994.3</v>
      </c>
      <c r="G12" s="55">
        <v>0</v>
      </c>
      <c r="H12" s="46">
        <f t="shared" ref="H12" si="7">(G12/F12)*100</f>
        <v>0</v>
      </c>
      <c r="I12" s="46">
        <f t="shared" ref="I12:I13" si="8">(G12/E12)*100</f>
        <v>0</v>
      </c>
      <c r="J12" s="46">
        <f t="shared" ref="J12:J13" si="9">G12/E12*100</f>
        <v>0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12">
        <v>5452.1</v>
      </c>
      <c r="F13" s="55">
        <v>0</v>
      </c>
      <c r="G13" s="55">
        <v>0</v>
      </c>
      <c r="H13" s="46">
        <v>0</v>
      </c>
      <c r="I13" s="46">
        <f t="shared" si="8"/>
        <v>0</v>
      </c>
      <c r="J13" s="46">
        <f t="shared" si="9"/>
        <v>0</v>
      </c>
    </row>
    <row r="14" spans="1:10">
      <c r="A14" s="7" t="s">
        <v>36</v>
      </c>
      <c r="B14" s="10">
        <v>1</v>
      </c>
      <c r="C14" s="10">
        <v>13</v>
      </c>
      <c r="D14" s="12">
        <v>31115.599999999999</v>
      </c>
      <c r="E14" s="12">
        <v>18235.2</v>
      </c>
      <c r="F14" s="55">
        <v>8996.7999999999993</v>
      </c>
      <c r="G14" s="55">
        <v>8344.7999999999993</v>
      </c>
      <c r="H14" s="46">
        <f t="shared" si="2"/>
        <v>92.752978836919795</v>
      </c>
      <c r="I14" s="46">
        <f t="shared" si="3"/>
        <v>45.762042642800729</v>
      </c>
      <c r="J14" s="46">
        <f t="shared" si="4"/>
        <v>45.762042642800729</v>
      </c>
    </row>
    <row r="15" spans="1:10" ht="36">
      <c r="A15" s="6" t="s">
        <v>35</v>
      </c>
      <c r="B15" s="9">
        <v>3</v>
      </c>
      <c r="C15" s="9"/>
      <c r="D15" s="13">
        <f>SUM(D16:D19)</f>
        <v>42772.9</v>
      </c>
      <c r="E15" s="13">
        <f t="shared" ref="E15:G15" si="10">SUM(E16:E19)</f>
        <v>54334.2</v>
      </c>
      <c r="F15" s="13">
        <f t="shared" si="10"/>
        <v>25906.899999999998</v>
      </c>
      <c r="G15" s="13">
        <f t="shared" si="10"/>
        <v>24917.300000000003</v>
      </c>
      <c r="H15" s="45">
        <f t="shared" si="2"/>
        <v>96.180168217733524</v>
      </c>
      <c r="I15" s="45">
        <f t="shared" si="3"/>
        <v>45.859329851180298</v>
      </c>
      <c r="J15" s="45">
        <f t="shared" si="4"/>
        <v>45.859329851180298</v>
      </c>
    </row>
    <row r="16" spans="1:10">
      <c r="A16" s="7" t="s">
        <v>34</v>
      </c>
      <c r="B16" s="10">
        <v>3</v>
      </c>
      <c r="C16" s="10">
        <v>4</v>
      </c>
      <c r="D16" s="12">
        <v>6829.8</v>
      </c>
      <c r="E16" s="12">
        <v>6829.8</v>
      </c>
      <c r="F16" s="55">
        <v>3928.7</v>
      </c>
      <c r="G16" s="55">
        <v>3872.9</v>
      </c>
      <c r="H16" s="46">
        <f t="shared" si="2"/>
        <v>98.579682846743196</v>
      </c>
      <c r="I16" s="46">
        <f t="shared" si="3"/>
        <v>56.705906468710651</v>
      </c>
      <c r="J16" s="46">
        <f t="shared" si="4"/>
        <v>56.705906468710651</v>
      </c>
    </row>
    <row r="17" spans="1:12">
      <c r="A17" s="7" t="s">
        <v>49</v>
      </c>
      <c r="B17" s="10">
        <v>3</v>
      </c>
      <c r="C17" s="10">
        <v>9</v>
      </c>
      <c r="D17" s="12">
        <v>55.9</v>
      </c>
      <c r="E17" s="12">
        <v>39.799999999999997</v>
      </c>
      <c r="F17" s="55">
        <v>13.9</v>
      </c>
      <c r="G17" s="55">
        <v>13.9</v>
      </c>
      <c r="H17" s="46">
        <f t="shared" si="2"/>
        <v>100</v>
      </c>
      <c r="I17" s="46">
        <f t="shared" si="3"/>
        <v>34.924623115577887</v>
      </c>
      <c r="J17" s="46">
        <f t="shared" si="4"/>
        <v>34.924623115577887</v>
      </c>
    </row>
    <row r="18" spans="1:12" ht="48">
      <c r="A18" s="7" t="s">
        <v>58</v>
      </c>
      <c r="B18" s="10">
        <v>3</v>
      </c>
      <c r="C18" s="10">
        <v>10</v>
      </c>
      <c r="D18" s="12">
        <v>32608.7</v>
      </c>
      <c r="E18" s="12">
        <v>37677.599999999999</v>
      </c>
      <c r="F18" s="55">
        <v>16551</v>
      </c>
      <c r="G18" s="55">
        <v>16319.6</v>
      </c>
      <c r="H18" s="46">
        <f t="shared" si="2"/>
        <v>98.601897166334368</v>
      </c>
      <c r="I18" s="46">
        <f t="shared" si="3"/>
        <v>43.31379918041489</v>
      </c>
      <c r="J18" s="46">
        <f t="shared" si="4"/>
        <v>43.31379918041489</v>
      </c>
    </row>
    <row r="19" spans="1:12" ht="36">
      <c r="A19" s="7" t="s">
        <v>33</v>
      </c>
      <c r="B19" s="10">
        <v>3</v>
      </c>
      <c r="C19" s="10">
        <v>14</v>
      </c>
      <c r="D19" s="12">
        <v>3278.5</v>
      </c>
      <c r="E19" s="12">
        <v>9787</v>
      </c>
      <c r="F19" s="55">
        <v>5413.3</v>
      </c>
      <c r="G19" s="55">
        <v>4710.8999999999996</v>
      </c>
      <c r="H19" s="46">
        <f t="shared" si="2"/>
        <v>87.02455064378475</v>
      </c>
      <c r="I19" s="46">
        <f t="shared" si="3"/>
        <v>48.134259732297942</v>
      </c>
      <c r="J19" s="46">
        <f t="shared" si="4"/>
        <v>48.134259732297942</v>
      </c>
    </row>
    <row r="20" spans="1:12">
      <c r="A20" s="6" t="s">
        <v>32</v>
      </c>
      <c r="B20" s="9">
        <v>4</v>
      </c>
      <c r="C20" s="9"/>
      <c r="D20" s="13">
        <f t="shared" ref="D20:G20" si="11">D21+D22+D23+D24+D26+D27</f>
        <v>417836.50000000006</v>
      </c>
      <c r="E20" s="13">
        <f>E21+E22+E23+E24+E26+E27</f>
        <v>633209.39999999991</v>
      </c>
      <c r="F20" s="13">
        <f>F21+F22+F23+F24+F26+F27</f>
        <v>192847.8</v>
      </c>
      <c r="G20" s="13">
        <f t="shared" si="11"/>
        <v>177507.7</v>
      </c>
      <c r="H20" s="45">
        <f t="shared" si="2"/>
        <v>92.045488722194406</v>
      </c>
      <c r="I20" s="45">
        <f t="shared" si="3"/>
        <v>28.033017197786393</v>
      </c>
      <c r="J20" s="45">
        <f t="shared" si="4"/>
        <v>28.033017197786393</v>
      </c>
    </row>
    <row r="21" spans="1:12">
      <c r="A21" s="7" t="s">
        <v>31</v>
      </c>
      <c r="B21" s="10">
        <v>4</v>
      </c>
      <c r="C21" s="10">
        <v>1</v>
      </c>
      <c r="D21" s="12">
        <v>22190.5</v>
      </c>
      <c r="E21" s="12">
        <v>22190.5</v>
      </c>
      <c r="F21" s="55">
        <v>9684.5</v>
      </c>
      <c r="G21" s="55">
        <v>9174.7999999999993</v>
      </c>
      <c r="H21" s="46">
        <f t="shared" si="2"/>
        <v>94.736950797666367</v>
      </c>
      <c r="I21" s="46">
        <f t="shared" si="3"/>
        <v>41.345620873797344</v>
      </c>
      <c r="J21" s="46">
        <f t="shared" si="4"/>
        <v>41.345620873797344</v>
      </c>
    </row>
    <row r="22" spans="1:12">
      <c r="A22" s="7" t="s">
        <v>30</v>
      </c>
      <c r="B22" s="10">
        <v>4</v>
      </c>
      <c r="C22" s="10">
        <v>5</v>
      </c>
      <c r="D22" s="12">
        <v>29084.3</v>
      </c>
      <c r="E22" s="12">
        <v>65539.600000000006</v>
      </c>
      <c r="F22" s="55">
        <v>20484.2</v>
      </c>
      <c r="G22" s="55">
        <v>20484.2</v>
      </c>
      <c r="H22" s="46">
        <f t="shared" si="2"/>
        <v>100</v>
      </c>
      <c r="I22" s="46">
        <f t="shared" si="3"/>
        <v>31.254691819907354</v>
      </c>
      <c r="J22" s="46">
        <f t="shared" si="4"/>
        <v>31.254691819907354</v>
      </c>
    </row>
    <row r="23" spans="1:12">
      <c r="A23" s="7" t="s">
        <v>29</v>
      </c>
      <c r="B23" s="10">
        <v>4</v>
      </c>
      <c r="C23" s="10">
        <v>8</v>
      </c>
      <c r="D23" s="12">
        <v>37096.9</v>
      </c>
      <c r="E23" s="12">
        <v>46168.2</v>
      </c>
      <c r="F23" s="55">
        <v>25609.8</v>
      </c>
      <c r="G23" s="55">
        <v>19155.5</v>
      </c>
      <c r="H23" s="46">
        <f t="shared" si="2"/>
        <v>74.797538442315044</v>
      </c>
      <c r="I23" s="46">
        <f t="shared" si="3"/>
        <v>41.490679731936702</v>
      </c>
      <c r="J23" s="46">
        <f t="shared" si="4"/>
        <v>41.490679731936702</v>
      </c>
    </row>
    <row r="24" spans="1:12">
      <c r="A24" s="7" t="s">
        <v>52</v>
      </c>
      <c r="B24" s="10">
        <v>4</v>
      </c>
      <c r="C24" s="10">
        <v>9</v>
      </c>
      <c r="D24" s="12">
        <v>191747.20000000001</v>
      </c>
      <c r="E24" s="12">
        <v>357218.6</v>
      </c>
      <c r="F24" s="55">
        <v>83405.399999999994</v>
      </c>
      <c r="G24" s="55">
        <v>78542</v>
      </c>
      <c r="H24" s="46">
        <f t="shared" si="2"/>
        <v>94.16896268107341</v>
      </c>
      <c r="I24" s="46">
        <f t="shared" si="3"/>
        <v>21.987096976473232</v>
      </c>
      <c r="J24" s="46">
        <f t="shared" si="4"/>
        <v>21.987096976473232</v>
      </c>
    </row>
    <row r="25" spans="1:12">
      <c r="A25" s="7" t="s">
        <v>51</v>
      </c>
      <c r="B25" s="10">
        <v>4</v>
      </c>
      <c r="C25" s="10">
        <v>9</v>
      </c>
      <c r="D25" s="57">
        <v>79668.100000000006</v>
      </c>
      <c r="E25" s="57">
        <v>13499.9</v>
      </c>
      <c r="F25" s="58">
        <v>7168.9</v>
      </c>
      <c r="G25" s="58">
        <v>365.3</v>
      </c>
      <c r="H25" s="46">
        <f t="shared" si="2"/>
        <v>5.095621364505015</v>
      </c>
      <c r="I25" s="46">
        <f t="shared" si="3"/>
        <v>2.705945969970148</v>
      </c>
      <c r="J25" s="46">
        <f t="shared" si="4"/>
        <v>2.705945969970148</v>
      </c>
      <c r="K25" s="59"/>
      <c r="L25" s="59"/>
    </row>
    <row r="26" spans="1:12">
      <c r="A26" s="7" t="s">
        <v>28</v>
      </c>
      <c r="B26" s="10">
        <v>4</v>
      </c>
      <c r="C26" s="10">
        <v>10</v>
      </c>
      <c r="D26" s="12">
        <v>4782.3999999999996</v>
      </c>
      <c r="E26" s="12">
        <v>6543.8</v>
      </c>
      <c r="F26" s="55">
        <v>2555.3000000000002</v>
      </c>
      <c r="G26" s="55">
        <v>856.7</v>
      </c>
      <c r="H26" s="46">
        <f t="shared" si="2"/>
        <v>33.526396117872657</v>
      </c>
      <c r="I26" s="46">
        <f t="shared" si="3"/>
        <v>13.091781533665456</v>
      </c>
      <c r="J26" s="46">
        <f t="shared" si="4"/>
        <v>13.091781533665456</v>
      </c>
    </row>
    <row r="27" spans="1:12" ht="24">
      <c r="A27" s="7" t="s">
        <v>27</v>
      </c>
      <c r="B27" s="10">
        <v>4</v>
      </c>
      <c r="C27" s="10">
        <v>12</v>
      </c>
      <c r="D27" s="12">
        <v>132935.20000000001</v>
      </c>
      <c r="E27" s="12">
        <v>135548.70000000001</v>
      </c>
      <c r="F27" s="55">
        <v>51108.6</v>
      </c>
      <c r="G27" s="55">
        <v>49294.5</v>
      </c>
      <c r="H27" s="46">
        <f t="shared" si="2"/>
        <v>96.450499524541868</v>
      </c>
      <c r="I27" s="46">
        <f t="shared" si="3"/>
        <v>36.366634279782836</v>
      </c>
      <c r="J27" s="46">
        <f t="shared" si="4"/>
        <v>36.366634279782836</v>
      </c>
    </row>
    <row r="28" spans="1:12" ht="24">
      <c r="A28" s="6" t="s">
        <v>26</v>
      </c>
      <c r="B28" s="9">
        <v>5</v>
      </c>
      <c r="C28" s="9"/>
      <c r="D28" s="13">
        <f>SUM(D29:D32)</f>
        <v>817627.6</v>
      </c>
      <c r="E28" s="13">
        <f t="shared" ref="E28:G28" si="12">SUM(E29:E32)</f>
        <v>965254</v>
      </c>
      <c r="F28" s="13">
        <f t="shared" si="12"/>
        <v>298438.7</v>
      </c>
      <c r="G28" s="13">
        <f t="shared" si="12"/>
        <v>266464.59999999998</v>
      </c>
      <c r="H28" s="45">
        <f t="shared" si="2"/>
        <v>89.286208524564671</v>
      </c>
      <c r="I28" s="45">
        <f t="shared" si="3"/>
        <v>27.605645767849701</v>
      </c>
      <c r="J28" s="45">
        <f t="shared" si="4"/>
        <v>27.605645767849701</v>
      </c>
    </row>
    <row r="29" spans="1:12">
      <c r="A29" s="7" t="s">
        <v>25</v>
      </c>
      <c r="B29" s="10">
        <v>5</v>
      </c>
      <c r="C29" s="10">
        <v>1</v>
      </c>
      <c r="D29" s="12">
        <v>127499.8</v>
      </c>
      <c r="E29" s="12">
        <v>158629.70000000001</v>
      </c>
      <c r="F29" s="55">
        <v>19316</v>
      </c>
      <c r="G29" s="55">
        <v>15249.5</v>
      </c>
      <c r="H29" s="46">
        <f t="shared" si="2"/>
        <v>78.947504659349761</v>
      </c>
      <c r="I29" s="46">
        <f t="shared" si="3"/>
        <v>9.6132691419072209</v>
      </c>
      <c r="J29" s="46">
        <f t="shared" si="4"/>
        <v>9.6132691419072209</v>
      </c>
    </row>
    <row r="30" spans="1:12">
      <c r="A30" s="7" t="s">
        <v>24</v>
      </c>
      <c r="B30" s="10">
        <v>5</v>
      </c>
      <c r="C30" s="10">
        <v>2</v>
      </c>
      <c r="D30" s="12">
        <v>353114.5</v>
      </c>
      <c r="E30" s="12">
        <v>361609.2</v>
      </c>
      <c r="F30" s="55">
        <v>91846.2</v>
      </c>
      <c r="G30" s="55">
        <v>89114.5</v>
      </c>
      <c r="H30" s="46">
        <f t="shared" si="2"/>
        <v>97.025788764260255</v>
      </c>
      <c r="I30" s="46">
        <f t="shared" si="3"/>
        <v>24.643869680306807</v>
      </c>
      <c r="J30" s="46">
        <f t="shared" si="4"/>
        <v>24.643869680306807</v>
      </c>
    </row>
    <row r="31" spans="1:12">
      <c r="A31" s="7" t="s">
        <v>23</v>
      </c>
      <c r="B31" s="10">
        <v>5</v>
      </c>
      <c r="C31" s="10">
        <v>3</v>
      </c>
      <c r="D31" s="12">
        <v>162675.29999999999</v>
      </c>
      <c r="E31" s="12">
        <v>259160.3</v>
      </c>
      <c r="F31" s="55">
        <v>103230.8</v>
      </c>
      <c r="G31" s="55">
        <v>83082.899999999994</v>
      </c>
      <c r="H31" s="46">
        <f t="shared" si="2"/>
        <v>80.482666026030984</v>
      </c>
      <c r="I31" s="46">
        <f t="shared" si="3"/>
        <v>32.058498157318077</v>
      </c>
      <c r="J31" s="46">
        <f t="shared" si="4"/>
        <v>32.058498157318077</v>
      </c>
    </row>
    <row r="32" spans="1:12" ht="24">
      <c r="A32" s="7" t="s">
        <v>22</v>
      </c>
      <c r="B32" s="10">
        <v>5</v>
      </c>
      <c r="C32" s="10">
        <v>5</v>
      </c>
      <c r="D32" s="12">
        <v>174338</v>
      </c>
      <c r="E32" s="12">
        <v>185854.8</v>
      </c>
      <c r="F32" s="55">
        <v>84045.7</v>
      </c>
      <c r="G32" s="55">
        <v>79017.7</v>
      </c>
      <c r="H32" s="46">
        <f t="shared" si="2"/>
        <v>94.017540457156045</v>
      </c>
      <c r="I32" s="46">
        <f t="shared" si="3"/>
        <v>42.515824181027341</v>
      </c>
      <c r="J32" s="46">
        <f t="shared" si="4"/>
        <v>42.515824181027341</v>
      </c>
    </row>
    <row r="33" spans="1:10">
      <c r="A33" s="6" t="s">
        <v>21</v>
      </c>
      <c r="B33" s="9">
        <v>6</v>
      </c>
      <c r="C33" s="9"/>
      <c r="D33" s="13">
        <f>D34</f>
        <v>2229.1</v>
      </c>
      <c r="E33" s="13">
        <f t="shared" ref="E33:G33" si="13">E34</f>
        <v>10204.299999999999</v>
      </c>
      <c r="F33" s="13">
        <f t="shared" si="13"/>
        <v>125.5</v>
      </c>
      <c r="G33" s="13">
        <f t="shared" si="13"/>
        <v>125.4</v>
      </c>
      <c r="H33" s="45">
        <f t="shared" si="2"/>
        <v>99.920318725099605</v>
      </c>
      <c r="I33" s="45">
        <f t="shared" si="3"/>
        <v>1.2288937016747843</v>
      </c>
      <c r="J33" s="45">
        <f t="shared" si="4"/>
        <v>1.2288937016747843</v>
      </c>
    </row>
    <row r="34" spans="1:10" ht="24">
      <c r="A34" s="7" t="s">
        <v>20</v>
      </c>
      <c r="B34" s="10">
        <v>6</v>
      </c>
      <c r="C34" s="10">
        <v>5</v>
      </c>
      <c r="D34" s="12">
        <v>2229.1</v>
      </c>
      <c r="E34" s="12">
        <v>10204.299999999999</v>
      </c>
      <c r="F34" s="55">
        <v>125.5</v>
      </c>
      <c r="G34" s="55">
        <v>125.4</v>
      </c>
      <c r="H34" s="46">
        <f t="shared" si="2"/>
        <v>99.920318725099605</v>
      </c>
      <c r="I34" s="46">
        <f t="shared" si="3"/>
        <v>1.2288937016747843</v>
      </c>
      <c r="J34" s="46">
        <f t="shared" si="4"/>
        <v>1.2288937016747843</v>
      </c>
    </row>
    <row r="35" spans="1:10">
      <c r="A35" s="6" t="s">
        <v>19</v>
      </c>
      <c r="B35" s="9">
        <v>7</v>
      </c>
      <c r="C35" s="9"/>
      <c r="D35" s="13">
        <f>SUM(D36:D41)</f>
        <v>2685066.1</v>
      </c>
      <c r="E35" s="13">
        <f t="shared" ref="E35:G35" si="14">SUM(E36:E41)</f>
        <v>3102220.5</v>
      </c>
      <c r="F35" s="13">
        <f t="shared" si="14"/>
        <v>1558782.7</v>
      </c>
      <c r="G35" s="13">
        <f t="shared" si="14"/>
        <v>1523770</v>
      </c>
      <c r="H35" s="45">
        <f t="shared" si="2"/>
        <v>97.753843431800973</v>
      </c>
      <c r="I35" s="45">
        <f t="shared" si="3"/>
        <v>49.118687727065179</v>
      </c>
      <c r="J35" s="45">
        <f t="shared" si="4"/>
        <v>49.118687727065179</v>
      </c>
    </row>
    <row r="36" spans="1:10">
      <c r="A36" s="7" t="s">
        <v>18</v>
      </c>
      <c r="B36" s="10">
        <v>7</v>
      </c>
      <c r="C36" s="10">
        <v>1</v>
      </c>
      <c r="D36" s="12">
        <v>778500.4</v>
      </c>
      <c r="E36" s="12">
        <v>797343.2</v>
      </c>
      <c r="F36" s="55">
        <v>408707.7</v>
      </c>
      <c r="G36" s="55">
        <v>406396.4</v>
      </c>
      <c r="H36" s="46">
        <f t="shared" si="2"/>
        <v>99.434485819572288</v>
      </c>
      <c r="I36" s="46">
        <f t="shared" si="3"/>
        <v>50.9688174427273</v>
      </c>
      <c r="J36" s="46">
        <f t="shared" si="4"/>
        <v>50.9688174427273</v>
      </c>
    </row>
    <row r="37" spans="1:10">
      <c r="A37" s="7" t="s">
        <v>17</v>
      </c>
      <c r="B37" s="10">
        <v>7</v>
      </c>
      <c r="C37" s="10">
        <v>2</v>
      </c>
      <c r="D37" s="12">
        <v>1616898.8</v>
      </c>
      <c r="E37" s="12">
        <v>1984611.5</v>
      </c>
      <c r="F37" s="55">
        <v>1002938.2</v>
      </c>
      <c r="G37" s="55">
        <v>977526.8</v>
      </c>
      <c r="H37" s="46">
        <f t="shared" si="2"/>
        <v>97.466304504106049</v>
      </c>
      <c r="I37" s="46">
        <f t="shared" si="3"/>
        <v>49.255322767201541</v>
      </c>
      <c r="J37" s="46">
        <f t="shared" si="4"/>
        <v>49.255322767201541</v>
      </c>
    </row>
    <row r="38" spans="1:10">
      <c r="A38" s="7" t="s">
        <v>16</v>
      </c>
      <c r="B38" s="10">
        <v>7</v>
      </c>
      <c r="C38" s="10">
        <v>3</v>
      </c>
      <c r="D38" s="12">
        <v>191721.4</v>
      </c>
      <c r="E38" s="12">
        <v>219492.5</v>
      </c>
      <c r="F38" s="55">
        <v>92852.7</v>
      </c>
      <c r="G38" s="55">
        <v>90220.2</v>
      </c>
      <c r="H38" s="46">
        <f t="shared" si="2"/>
        <v>97.164864349663503</v>
      </c>
      <c r="I38" s="46">
        <f t="shared" si="3"/>
        <v>41.104001275670008</v>
      </c>
      <c r="J38" s="46">
        <f t="shared" si="4"/>
        <v>41.104001275670008</v>
      </c>
    </row>
    <row r="39" spans="1:10" ht="22.5">
      <c r="A39" s="49" t="s">
        <v>59</v>
      </c>
      <c r="B39" s="10">
        <v>7</v>
      </c>
      <c r="C39" s="10">
        <v>5</v>
      </c>
      <c r="D39" s="12">
        <v>756.9</v>
      </c>
      <c r="E39" s="12">
        <v>756.9</v>
      </c>
      <c r="F39" s="55">
        <v>475</v>
      </c>
      <c r="G39" s="55">
        <v>296.7</v>
      </c>
      <c r="H39" s="46">
        <f t="shared" si="2"/>
        <v>62.463157894736845</v>
      </c>
      <c r="I39" s="46">
        <f t="shared" si="3"/>
        <v>39.199365834324219</v>
      </c>
      <c r="J39" s="46">
        <f t="shared" si="4"/>
        <v>39.199365834324219</v>
      </c>
    </row>
    <row r="40" spans="1:10">
      <c r="A40" s="7" t="s">
        <v>15</v>
      </c>
      <c r="B40" s="10">
        <v>7</v>
      </c>
      <c r="C40" s="10">
        <v>7</v>
      </c>
      <c r="D40" s="12">
        <v>21297.200000000001</v>
      </c>
      <c r="E40" s="12">
        <v>24125</v>
      </c>
      <c r="F40" s="55">
        <v>12593.8</v>
      </c>
      <c r="G40" s="55">
        <v>12007</v>
      </c>
      <c r="H40" s="46">
        <f t="shared" si="2"/>
        <v>95.340564404707081</v>
      </c>
      <c r="I40" s="46">
        <f t="shared" si="3"/>
        <v>49.769948186528495</v>
      </c>
      <c r="J40" s="46">
        <f t="shared" si="4"/>
        <v>49.769948186528495</v>
      </c>
    </row>
    <row r="41" spans="1:10">
      <c r="A41" s="7" t="s">
        <v>14</v>
      </c>
      <c r="B41" s="10">
        <v>7</v>
      </c>
      <c r="C41" s="10">
        <v>9</v>
      </c>
      <c r="D41" s="12">
        <v>75891.399999999994</v>
      </c>
      <c r="E41" s="12">
        <v>75891.399999999994</v>
      </c>
      <c r="F41" s="55">
        <v>41215.300000000003</v>
      </c>
      <c r="G41" s="55">
        <v>37322.9</v>
      </c>
      <c r="H41" s="46">
        <f t="shared" si="2"/>
        <v>90.555934325359758</v>
      </c>
      <c r="I41" s="46">
        <f t="shared" si="3"/>
        <v>49.179353655354895</v>
      </c>
      <c r="J41" s="46">
        <f t="shared" si="4"/>
        <v>49.179353655354895</v>
      </c>
    </row>
    <row r="42" spans="1:10">
      <c r="A42" s="6" t="s">
        <v>13</v>
      </c>
      <c r="B42" s="9">
        <v>8</v>
      </c>
      <c r="C42" s="9"/>
      <c r="D42" s="13">
        <f>SUM(D43:D44)</f>
        <v>232147.1</v>
      </c>
      <c r="E42" s="13">
        <f t="shared" ref="E42:G42" si="15">SUM(E43:E44)</f>
        <v>272960.8</v>
      </c>
      <c r="F42" s="13">
        <f t="shared" si="15"/>
        <v>129607.9</v>
      </c>
      <c r="G42" s="13">
        <f t="shared" si="15"/>
        <v>122161.1</v>
      </c>
      <c r="H42" s="45">
        <f t="shared" si="2"/>
        <v>94.254362581293279</v>
      </c>
      <c r="I42" s="45">
        <f t="shared" si="3"/>
        <v>44.754081904800984</v>
      </c>
      <c r="J42" s="45">
        <f t="shared" si="4"/>
        <v>44.754081904800984</v>
      </c>
    </row>
    <row r="43" spans="1:10">
      <c r="A43" s="7" t="s">
        <v>12</v>
      </c>
      <c r="B43" s="10">
        <v>8</v>
      </c>
      <c r="C43" s="10">
        <v>1</v>
      </c>
      <c r="D43" s="12">
        <v>231695.6</v>
      </c>
      <c r="E43" s="12">
        <v>272509.3</v>
      </c>
      <c r="F43" s="55">
        <v>129346.2</v>
      </c>
      <c r="G43" s="55">
        <v>122058.8</v>
      </c>
      <c r="H43" s="46">
        <f t="shared" si="2"/>
        <v>94.365972869709353</v>
      </c>
      <c r="I43" s="46">
        <f t="shared" si="3"/>
        <v>44.790691547040787</v>
      </c>
      <c r="J43" s="46">
        <f t="shared" si="4"/>
        <v>44.790691547040787</v>
      </c>
    </row>
    <row r="44" spans="1:10" ht="24">
      <c r="A44" s="7" t="s">
        <v>11</v>
      </c>
      <c r="B44" s="10">
        <v>8</v>
      </c>
      <c r="C44" s="10">
        <v>4</v>
      </c>
      <c r="D44" s="12">
        <v>451.5</v>
      </c>
      <c r="E44" s="12">
        <v>451.5</v>
      </c>
      <c r="F44" s="55">
        <v>261.7</v>
      </c>
      <c r="G44" s="55">
        <v>102.3</v>
      </c>
      <c r="H44" s="46">
        <f t="shared" si="2"/>
        <v>39.090561711883836</v>
      </c>
      <c r="I44" s="46">
        <f t="shared" si="3"/>
        <v>22.657807308970099</v>
      </c>
      <c r="J44" s="46">
        <f t="shared" si="4"/>
        <v>22.657807308970099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6">SUM(E46:E47)</f>
        <v>1203.5</v>
      </c>
      <c r="F45" s="13">
        <f t="shared" si="16"/>
        <v>375</v>
      </c>
      <c r="G45" s="13">
        <f t="shared" si="16"/>
        <v>100</v>
      </c>
      <c r="H45" s="45">
        <f t="shared" si="2"/>
        <v>26.666666666666668</v>
      </c>
      <c r="I45" s="45">
        <f t="shared" si="3"/>
        <v>8.3090984628167845</v>
      </c>
      <c r="J45" s="45">
        <f t="shared" si="4"/>
        <v>8.3090984628167845</v>
      </c>
    </row>
    <row r="46" spans="1:10">
      <c r="A46" s="50" t="s">
        <v>50</v>
      </c>
      <c r="B46" s="10">
        <v>9</v>
      </c>
      <c r="C46" s="10">
        <v>7</v>
      </c>
      <c r="D46" s="12">
        <v>0</v>
      </c>
      <c r="E46" s="12">
        <v>375</v>
      </c>
      <c r="F46" s="12">
        <v>375</v>
      </c>
      <c r="G46" s="12">
        <v>100</v>
      </c>
      <c r="H46" s="46">
        <f t="shared" si="2"/>
        <v>26.666666666666668</v>
      </c>
      <c r="I46" s="46">
        <f t="shared" ref="I46" si="17">(G46/E46)*100</f>
        <v>26.666666666666668</v>
      </c>
      <c r="J46" s="46">
        <f t="shared" ref="J46" si="18">G46/E46*100</f>
        <v>26.666666666666668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12">
        <v>828.5</v>
      </c>
      <c r="F47" s="55">
        <v>0</v>
      </c>
      <c r="G47" s="55">
        <v>0</v>
      </c>
      <c r="H47" s="46">
        <v>0</v>
      </c>
      <c r="I47" s="46">
        <f t="shared" si="3"/>
        <v>0</v>
      </c>
      <c r="J47" s="46">
        <f t="shared" si="4"/>
        <v>0</v>
      </c>
    </row>
    <row r="48" spans="1:10">
      <c r="A48" s="6" t="s">
        <v>8</v>
      </c>
      <c r="B48" s="9">
        <v>10</v>
      </c>
      <c r="C48" s="9"/>
      <c r="D48" s="13">
        <f>SUM(D49:D52)</f>
        <v>124528</v>
      </c>
      <c r="E48" s="13">
        <f t="shared" ref="E48:G48" si="19">SUM(E49:E52)</f>
        <v>222440.80000000002</v>
      </c>
      <c r="F48" s="13">
        <f t="shared" si="19"/>
        <v>94897.600000000006</v>
      </c>
      <c r="G48" s="13">
        <f t="shared" si="19"/>
        <v>91276.5</v>
      </c>
      <c r="H48" s="45">
        <f t="shared" si="2"/>
        <v>96.184202761713678</v>
      </c>
      <c r="I48" s="45">
        <f t="shared" si="3"/>
        <v>41.034063894753118</v>
      </c>
      <c r="J48" s="45">
        <f t="shared" si="4"/>
        <v>41.034063894753118</v>
      </c>
    </row>
    <row r="49" spans="1:10">
      <c r="A49" s="7" t="s">
        <v>7</v>
      </c>
      <c r="B49" s="10">
        <v>10</v>
      </c>
      <c r="C49" s="10">
        <v>1</v>
      </c>
      <c r="D49" s="12">
        <v>14701.1</v>
      </c>
      <c r="E49" s="12">
        <v>14701.1</v>
      </c>
      <c r="F49" s="55">
        <v>7395.2</v>
      </c>
      <c r="G49" s="55">
        <v>7337.8</v>
      </c>
      <c r="H49" s="46">
        <f t="shared" si="2"/>
        <v>99.223820856771965</v>
      </c>
      <c r="I49" s="46">
        <f t="shared" si="3"/>
        <v>49.913271795988059</v>
      </c>
      <c r="J49" s="46">
        <f t="shared" si="4"/>
        <v>49.913271795988059</v>
      </c>
    </row>
    <row r="50" spans="1:10">
      <c r="A50" s="7" t="s">
        <v>6</v>
      </c>
      <c r="B50" s="10">
        <v>10</v>
      </c>
      <c r="C50" s="10">
        <v>3</v>
      </c>
      <c r="D50" s="12">
        <v>54876.5</v>
      </c>
      <c r="E50" s="12">
        <v>152249.20000000001</v>
      </c>
      <c r="F50" s="55">
        <v>46706</v>
      </c>
      <c r="G50" s="55">
        <v>45721.3</v>
      </c>
      <c r="H50" s="46">
        <f t="shared" si="2"/>
        <v>97.891705562454518</v>
      </c>
      <c r="I50" s="46">
        <f t="shared" si="3"/>
        <v>30.030568305120813</v>
      </c>
      <c r="J50" s="46">
        <f t="shared" si="4"/>
        <v>30.030568305120813</v>
      </c>
    </row>
    <row r="51" spans="1:10">
      <c r="A51" s="7" t="s">
        <v>5</v>
      </c>
      <c r="B51" s="10">
        <v>10</v>
      </c>
      <c r="C51" s="10">
        <v>4</v>
      </c>
      <c r="D51" s="12">
        <v>54950.400000000001</v>
      </c>
      <c r="E51" s="12">
        <v>54950.400000000001</v>
      </c>
      <c r="F51" s="55">
        <v>40796.400000000001</v>
      </c>
      <c r="G51" s="55">
        <v>38217.4</v>
      </c>
      <c r="H51" s="46">
        <f t="shared" si="2"/>
        <v>93.678363777196026</v>
      </c>
      <c r="I51" s="46">
        <f t="shared" si="3"/>
        <v>69.548902282785932</v>
      </c>
      <c r="J51" s="46">
        <f t="shared" si="4"/>
        <v>69.548902282785932</v>
      </c>
    </row>
    <row r="52" spans="1:10" ht="24">
      <c r="A52" s="50" t="s">
        <v>4</v>
      </c>
      <c r="B52" s="10">
        <v>10</v>
      </c>
      <c r="C52" s="10">
        <v>6</v>
      </c>
      <c r="D52" s="12">
        <v>0</v>
      </c>
      <c r="E52" s="12">
        <v>540.1</v>
      </c>
      <c r="F52" s="55">
        <v>0</v>
      </c>
      <c r="G52" s="55">
        <v>0</v>
      </c>
      <c r="H52" s="46">
        <v>0</v>
      </c>
      <c r="I52" s="46">
        <f t="shared" ref="I52" si="20">(G52/E52)*100</f>
        <v>0</v>
      </c>
      <c r="J52" s="46">
        <f t="shared" ref="J52" si="21">G52/E52*100</f>
        <v>0</v>
      </c>
    </row>
    <row r="53" spans="1:10">
      <c r="A53" s="6" t="s">
        <v>3</v>
      </c>
      <c r="B53" s="9">
        <v>11</v>
      </c>
      <c r="C53" s="9"/>
      <c r="D53" s="13">
        <f>D54+D55</f>
        <v>269162.5</v>
      </c>
      <c r="E53" s="13">
        <f t="shared" ref="E53:G53" si="22">E54+E55</f>
        <v>282076.09999999998</v>
      </c>
      <c r="F53" s="13">
        <f t="shared" si="22"/>
        <v>140677.5</v>
      </c>
      <c r="G53" s="13">
        <f t="shared" si="22"/>
        <v>140677.5</v>
      </c>
      <c r="H53" s="45">
        <f t="shared" si="2"/>
        <v>100</v>
      </c>
      <c r="I53" s="45">
        <f t="shared" si="3"/>
        <v>49.872179883371906</v>
      </c>
      <c r="J53" s="45">
        <f t="shared" si="4"/>
        <v>49.872179883371906</v>
      </c>
    </row>
    <row r="54" spans="1:10">
      <c r="A54" s="7" t="s">
        <v>2</v>
      </c>
      <c r="B54" s="10">
        <v>11</v>
      </c>
      <c r="C54" s="10">
        <v>2</v>
      </c>
      <c r="D54" s="12">
        <v>3496.1</v>
      </c>
      <c r="E54" s="12">
        <v>12047</v>
      </c>
      <c r="F54" s="55">
        <v>10555.1</v>
      </c>
      <c r="G54" s="55">
        <v>10555.1</v>
      </c>
      <c r="H54" s="46">
        <f t="shared" si="2"/>
        <v>100</v>
      </c>
      <c r="I54" s="46">
        <f t="shared" si="3"/>
        <v>87.616003984394453</v>
      </c>
      <c r="J54" s="46">
        <f t="shared" si="4"/>
        <v>87.616003984394453</v>
      </c>
    </row>
    <row r="55" spans="1:10">
      <c r="A55" s="7" t="s">
        <v>57</v>
      </c>
      <c r="B55" s="10">
        <v>11</v>
      </c>
      <c r="C55" s="10">
        <v>3</v>
      </c>
      <c r="D55" s="12">
        <v>265666.40000000002</v>
      </c>
      <c r="E55" s="12">
        <v>270029.09999999998</v>
      </c>
      <c r="F55" s="55">
        <v>130122.4</v>
      </c>
      <c r="G55" s="55">
        <v>130122.4</v>
      </c>
      <c r="H55" s="46">
        <f t="shared" si="2"/>
        <v>100</v>
      </c>
      <c r="I55" s="46">
        <f t="shared" si="3"/>
        <v>48.188287854901567</v>
      </c>
      <c r="J55" s="46">
        <f t="shared" si="4"/>
        <v>48.188287854901567</v>
      </c>
    </row>
    <row r="56" spans="1:10">
      <c r="A56" s="6" t="s">
        <v>1</v>
      </c>
      <c r="B56" s="9">
        <v>12</v>
      </c>
      <c r="C56" s="9"/>
      <c r="D56" s="13">
        <f>D57</f>
        <v>16312.8</v>
      </c>
      <c r="E56" s="13">
        <f t="shared" ref="E56:F56" si="23">E57</f>
        <v>16456</v>
      </c>
      <c r="F56" s="13">
        <f t="shared" si="23"/>
        <v>7409</v>
      </c>
      <c r="G56" s="13">
        <f t="shared" ref="G56" si="24">G57</f>
        <v>7409</v>
      </c>
      <c r="H56" s="45">
        <f t="shared" si="2"/>
        <v>100</v>
      </c>
      <c r="I56" s="45">
        <f t="shared" si="3"/>
        <v>45.023091881380651</v>
      </c>
      <c r="J56" s="45">
        <f t="shared" si="4"/>
        <v>45.023091881380651</v>
      </c>
    </row>
    <row r="57" spans="1:10">
      <c r="A57" s="7" t="s">
        <v>0</v>
      </c>
      <c r="B57" s="10">
        <v>12</v>
      </c>
      <c r="C57" s="10">
        <v>2</v>
      </c>
      <c r="D57" s="12">
        <v>16312.8</v>
      </c>
      <c r="E57" s="12">
        <v>16456</v>
      </c>
      <c r="F57" s="55">
        <v>7409</v>
      </c>
      <c r="G57" s="55">
        <v>7409</v>
      </c>
      <c r="H57" s="46">
        <f t="shared" si="2"/>
        <v>100</v>
      </c>
      <c r="I57" s="46">
        <f t="shared" si="3"/>
        <v>45.023091881380651</v>
      </c>
      <c r="J57" s="46">
        <f t="shared" si="4"/>
        <v>45.023091881380651</v>
      </c>
    </row>
    <row r="58" spans="1:10" ht="24.75" customHeight="1">
      <c r="A58" s="6" t="s">
        <v>45</v>
      </c>
      <c r="B58" s="14">
        <v>13</v>
      </c>
      <c r="C58" s="14"/>
      <c r="D58" s="13">
        <f>D59</f>
        <v>2281.3000000000002</v>
      </c>
      <c r="E58" s="13">
        <f t="shared" ref="E58:F58" si="25">E59</f>
        <v>2281.3000000000002</v>
      </c>
      <c r="F58" s="13">
        <f t="shared" si="25"/>
        <v>0</v>
      </c>
      <c r="G58" s="13">
        <f t="shared" ref="G58" si="26">G59</f>
        <v>0</v>
      </c>
      <c r="H58" s="45">
        <v>0</v>
      </c>
      <c r="I58" s="45">
        <f t="shared" si="3"/>
        <v>0</v>
      </c>
      <c r="J58" s="45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2281.3000000000002</v>
      </c>
      <c r="E59" s="12">
        <v>2281.3000000000002</v>
      </c>
      <c r="F59" s="12">
        <v>0</v>
      </c>
      <c r="G59" s="12">
        <v>0</v>
      </c>
      <c r="H59" s="47">
        <v>0</v>
      </c>
      <c r="I59" s="47">
        <f t="shared" si="3"/>
        <v>0</v>
      </c>
      <c r="J59" s="47">
        <f t="shared" si="4"/>
        <v>0</v>
      </c>
    </row>
    <row r="60" spans="1:10" ht="13.15" customHeight="1">
      <c r="A60" s="15"/>
      <c r="B60" s="19"/>
      <c r="C60" s="19"/>
      <c r="D60" s="23"/>
      <c r="E60" s="56"/>
      <c r="F60" s="56"/>
      <c r="G60" s="56"/>
      <c r="H60" s="38"/>
      <c r="I60" s="38"/>
      <c r="J60" s="38"/>
    </row>
    <row r="61" spans="1:10" ht="13.15" customHeight="1">
      <c r="A61" s="60"/>
      <c r="B61" s="60"/>
      <c r="C61" s="60"/>
      <c r="D61" s="60"/>
      <c r="E61" s="60"/>
      <c r="F61" s="60"/>
      <c r="G61" s="60"/>
      <c r="H61" s="48"/>
      <c r="I61" s="48"/>
      <c r="J61" s="48"/>
    </row>
    <row r="62" spans="1:10" ht="13.15" customHeight="1">
      <c r="A62" s="16"/>
      <c r="B62" s="20"/>
      <c r="C62" s="20"/>
      <c r="D62" s="3"/>
      <c r="E62" s="16"/>
      <c r="F62" s="16"/>
      <c r="G62" s="15"/>
      <c r="H62" s="41"/>
      <c r="I62" s="41"/>
      <c r="J62" s="41"/>
    </row>
    <row r="63" spans="1:10" ht="13.15" customHeight="1">
      <c r="A63" s="17"/>
      <c r="B63" s="21"/>
      <c r="C63" s="21"/>
      <c r="D63" s="4"/>
      <c r="E63" s="17"/>
      <c r="F63" s="17"/>
      <c r="G63" s="17"/>
      <c r="H63" s="40"/>
      <c r="I63" s="40"/>
      <c r="J63" s="40"/>
    </row>
    <row r="64" spans="1:10" ht="13.15" customHeight="1">
      <c r="A64" s="16"/>
      <c r="B64" s="20"/>
      <c r="C64" s="20"/>
      <c r="D64" s="3"/>
      <c r="E64" s="16"/>
      <c r="F64" s="16"/>
      <c r="G64" s="15"/>
      <c r="H64" s="41"/>
      <c r="I64" s="41"/>
      <c r="J64" s="41"/>
    </row>
    <row r="65" spans="1:10" ht="13.15" customHeight="1">
      <c r="A65" s="16"/>
      <c r="B65" s="20"/>
      <c r="C65" s="20"/>
      <c r="D65" s="3"/>
      <c r="E65" s="16"/>
      <c r="F65" s="16"/>
      <c r="G65" s="16"/>
      <c r="H65" s="39"/>
      <c r="I65" s="39"/>
      <c r="J65" s="39"/>
    </row>
    <row r="66" spans="1:10" ht="13.15" customHeight="1">
      <c r="A66" s="15"/>
      <c r="B66" s="19"/>
      <c r="C66" s="19"/>
      <c r="D66" s="2"/>
      <c r="E66" s="15"/>
      <c r="F66" s="15"/>
      <c r="G66" s="15"/>
      <c r="H66" s="41"/>
      <c r="I66" s="41"/>
      <c r="J66" s="41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2025 г</vt:lpstr>
      <vt:lpstr>'1 полугодие 2025 г'!Заголовки_для_печати</vt:lpstr>
      <vt:lpstr>'1 полугодие 2025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2025-11-13T13:54:30Z</cp:lastPrinted>
  <dcterms:created xsi:type="dcterms:W3CDTF">2018-03-16T10:13:52Z</dcterms:created>
  <dcterms:modified xsi:type="dcterms:W3CDTF">2025-11-14T06:59:54Z</dcterms:modified>
</cp:coreProperties>
</file>