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ояснительная" sheetId="4" r:id="rId1"/>
  </sheets>
  <definedNames>
    <definedName name="_xlnm.Print_Area" localSheetId="0">пояснительная!$A$1:$G$331</definedName>
  </definedNames>
  <calcPr calcId="125725" iterate="1"/>
</workbook>
</file>

<file path=xl/calcChain.xml><?xml version="1.0" encoding="utf-8"?>
<calcChain xmlns="http://schemas.openxmlformats.org/spreadsheetml/2006/main">
  <c r="F53" i="4"/>
  <c r="F54"/>
  <c r="E53"/>
  <c r="E54"/>
  <c r="F40"/>
  <c r="E40"/>
  <c r="F41"/>
  <c r="E41"/>
  <c r="D39"/>
  <c r="C39"/>
  <c r="E39" l="1"/>
  <c r="E103" l="1"/>
  <c r="E266" l="1"/>
  <c r="C227" l="1"/>
  <c r="D227"/>
  <c r="B227"/>
  <c r="F228"/>
  <c r="C224"/>
  <c r="D224"/>
  <c r="B224"/>
  <c r="E225"/>
  <c r="E228"/>
  <c r="E224" l="1"/>
  <c r="E227"/>
  <c r="E178"/>
  <c r="E158" l="1"/>
  <c r="E157"/>
  <c r="E156"/>
  <c r="E143"/>
  <c r="E134"/>
  <c r="E132"/>
  <c r="F132"/>
  <c r="E126"/>
  <c r="E127"/>
  <c r="F127"/>
  <c r="C319" l="1"/>
  <c r="D319"/>
  <c r="B319"/>
  <c r="D47" l="1"/>
  <c r="C47"/>
  <c r="E48"/>
  <c r="F48"/>
  <c r="E50"/>
  <c r="F50"/>
  <c r="D42"/>
  <c r="C42"/>
  <c r="E45"/>
  <c r="F45"/>
  <c r="E46"/>
  <c r="F46"/>
  <c r="F44"/>
  <c r="E44"/>
  <c r="E42" l="1"/>
  <c r="E47"/>
  <c r="B47" l="1"/>
  <c r="F47" s="1"/>
  <c r="C49"/>
  <c r="C38" s="1"/>
  <c r="D49"/>
  <c r="B49"/>
  <c r="C52"/>
  <c r="D52"/>
  <c r="B59"/>
  <c r="B55"/>
  <c r="B52"/>
  <c r="B42"/>
  <c r="F42" s="1"/>
  <c r="B39"/>
  <c r="E52" l="1"/>
  <c r="B38"/>
  <c r="F39"/>
  <c r="B51"/>
  <c r="F49"/>
  <c r="D38"/>
  <c r="E38" s="1"/>
  <c r="E49"/>
  <c r="C79"/>
  <c r="D79"/>
  <c r="B79"/>
  <c r="B78" s="1"/>
  <c r="C76"/>
  <c r="D76"/>
  <c r="B76"/>
  <c r="F134"/>
  <c r="F325"/>
  <c r="E325"/>
  <c r="F324"/>
  <c r="E326"/>
  <c r="F326"/>
  <c r="E76" l="1"/>
  <c r="F79"/>
  <c r="D309" l="1"/>
  <c r="C309"/>
  <c r="B309"/>
  <c r="C306"/>
  <c r="C301" s="1"/>
  <c r="C302" s="1"/>
  <c r="D306"/>
  <c r="D301" s="1"/>
  <c r="D302" s="1"/>
  <c r="B306"/>
  <c r="E304"/>
  <c r="F304"/>
  <c r="E307"/>
  <c r="F307"/>
  <c r="F308"/>
  <c r="E310"/>
  <c r="F310"/>
  <c r="C286"/>
  <c r="C287" s="1"/>
  <c r="D286"/>
  <c r="D287" s="1"/>
  <c r="B286"/>
  <c r="B287" s="1"/>
  <c r="F309" l="1"/>
  <c r="B301"/>
  <c r="B302" s="1"/>
  <c r="E306"/>
  <c r="E309"/>
  <c r="F306"/>
  <c r="E293" l="1"/>
  <c r="F293"/>
  <c r="D264" l="1"/>
  <c r="D265" s="1"/>
  <c r="C264"/>
  <c r="C265" s="1"/>
  <c r="B264"/>
  <c r="B265" s="1"/>
  <c r="E267" l="1"/>
  <c r="C239" l="1"/>
  <c r="C238" s="1"/>
  <c r="D239"/>
  <c r="D238" s="1"/>
  <c r="B239"/>
  <c r="B238" s="1"/>
  <c r="E243"/>
  <c r="F227" l="1"/>
  <c r="F224"/>
  <c r="C229"/>
  <c r="C221" s="1"/>
  <c r="C222" s="1"/>
  <c r="D229"/>
  <c r="B229"/>
  <c r="F225"/>
  <c r="F226"/>
  <c r="E230"/>
  <c r="F230"/>
  <c r="F229" l="1"/>
  <c r="B221"/>
  <c r="B222" s="1"/>
  <c r="E229"/>
  <c r="D221"/>
  <c r="D222" s="1"/>
  <c r="E222" s="1"/>
  <c r="C210" l="1"/>
  <c r="C211" s="1"/>
  <c r="D210"/>
  <c r="D211" s="1"/>
  <c r="B210"/>
  <c r="B211" s="1"/>
  <c r="C186"/>
  <c r="C187" s="1"/>
  <c r="D186"/>
  <c r="D187" s="1"/>
  <c r="B186"/>
  <c r="B187" s="1"/>
  <c r="C167"/>
  <c r="C166" s="1"/>
  <c r="D167"/>
  <c r="D166" s="1"/>
  <c r="B167"/>
  <c r="B166" s="1"/>
  <c r="C152" l="1"/>
  <c r="C153" s="1"/>
  <c r="D152"/>
  <c r="D153" s="1"/>
  <c r="B152"/>
  <c r="B153" s="1"/>
  <c r="C142" l="1"/>
  <c r="D142"/>
  <c r="B142"/>
  <c r="C124"/>
  <c r="D124"/>
  <c r="B124"/>
  <c r="E133"/>
  <c r="E129"/>
  <c r="F129"/>
  <c r="E142" l="1"/>
  <c r="B112"/>
  <c r="B15" s="1"/>
  <c r="E116"/>
  <c r="F116"/>
  <c r="C93" l="1"/>
  <c r="D93"/>
  <c r="B93"/>
  <c r="C101"/>
  <c r="D101"/>
  <c r="B101"/>
  <c r="E94"/>
  <c r="F94"/>
  <c r="E95"/>
  <c r="F95"/>
  <c r="E96"/>
  <c r="F96"/>
  <c r="E97"/>
  <c r="F97"/>
  <c r="E98"/>
  <c r="F98"/>
  <c r="E99"/>
  <c r="F99"/>
  <c r="E100"/>
  <c r="F100"/>
  <c r="E102"/>
  <c r="F102"/>
  <c r="F103"/>
  <c r="E104"/>
  <c r="F104"/>
  <c r="E101" l="1"/>
  <c r="F101"/>
  <c r="B88"/>
  <c r="B14" s="1"/>
  <c r="C88"/>
  <c r="C14" s="1"/>
  <c r="D88"/>
  <c r="D14" s="1"/>
  <c r="F80"/>
  <c r="E322" l="1"/>
  <c r="F322"/>
  <c r="C200" l="1"/>
  <c r="C199" s="1"/>
  <c r="C22" s="1"/>
  <c r="D200"/>
  <c r="D199" s="1"/>
  <c r="D22" s="1"/>
  <c r="B200"/>
  <c r="B199" s="1"/>
  <c r="B22" s="1"/>
  <c r="F202"/>
  <c r="F201"/>
  <c r="E201"/>
  <c r="F157"/>
  <c r="E131"/>
  <c r="E22" l="1"/>
  <c r="F22"/>
  <c r="E200"/>
  <c r="F199"/>
  <c r="E199"/>
  <c r="F200"/>
  <c r="C251"/>
  <c r="C252" s="1"/>
  <c r="D251"/>
  <c r="D252" s="1"/>
  <c r="B251"/>
  <c r="B252" s="1"/>
  <c r="E191"/>
  <c r="F189"/>
  <c r="B89"/>
  <c r="E251" l="1"/>
  <c r="C78"/>
  <c r="D78"/>
  <c r="E303" l="1"/>
  <c r="F38" l="1"/>
  <c r="C276"/>
  <c r="C275" s="1"/>
  <c r="D276"/>
  <c r="B276"/>
  <c r="B275" s="1"/>
  <c r="F276" l="1"/>
  <c r="F275" s="1"/>
  <c r="D275"/>
  <c r="C141" l="1"/>
  <c r="D141"/>
  <c r="B141"/>
  <c r="F143"/>
  <c r="F144"/>
  <c r="E130"/>
  <c r="E114"/>
  <c r="E141" l="1"/>
  <c r="E278"/>
  <c r="E276" s="1"/>
  <c r="E275" s="1"/>
  <c r="F256" l="1"/>
  <c r="E154"/>
  <c r="E155"/>
  <c r="E91" l="1"/>
  <c r="F91"/>
  <c r="D318" l="1"/>
  <c r="D8" s="1"/>
  <c r="C318"/>
  <c r="C8" s="1"/>
  <c r="E8" l="1"/>
  <c r="B318"/>
  <c r="B8" s="1"/>
  <c r="F8" s="1"/>
  <c r="E290"/>
  <c r="F290"/>
  <c r="F76" l="1"/>
  <c r="C77"/>
  <c r="D75"/>
  <c r="C75"/>
  <c r="C74" s="1"/>
  <c r="C73" s="1"/>
  <c r="B77"/>
  <c r="B75"/>
  <c r="B74" s="1"/>
  <c r="D74" l="1"/>
  <c r="E74" s="1"/>
  <c r="E75"/>
  <c r="B73"/>
  <c r="D77"/>
  <c r="F78"/>
  <c r="F75"/>
  <c r="F74"/>
  <c r="C51"/>
  <c r="B64"/>
  <c r="B63" s="1"/>
  <c r="E90"/>
  <c r="F90"/>
  <c r="E93"/>
  <c r="F93"/>
  <c r="D112"/>
  <c r="F114"/>
  <c r="E115"/>
  <c r="E112" s="1"/>
  <c r="F115"/>
  <c r="F112" s="1"/>
  <c r="F126"/>
  <c r="F130"/>
  <c r="F131"/>
  <c r="F133"/>
  <c r="D17"/>
  <c r="D18"/>
  <c r="E153"/>
  <c r="F153"/>
  <c r="F154"/>
  <c r="F155"/>
  <c r="F156"/>
  <c r="F158"/>
  <c r="E168"/>
  <c r="F168"/>
  <c r="D176"/>
  <c r="D177"/>
  <c r="F178"/>
  <c r="E189"/>
  <c r="F191"/>
  <c r="E212"/>
  <c r="F212"/>
  <c r="E213"/>
  <c r="F213"/>
  <c r="E223"/>
  <c r="D26"/>
  <c r="E241"/>
  <c r="F241"/>
  <c r="E242"/>
  <c r="F242"/>
  <c r="F243"/>
  <c r="F253"/>
  <c r="F254"/>
  <c r="E255"/>
  <c r="F255"/>
  <c r="F266"/>
  <c r="F267"/>
  <c r="F278"/>
  <c r="F287"/>
  <c r="E291"/>
  <c r="F291"/>
  <c r="E292"/>
  <c r="F292"/>
  <c r="F303"/>
  <c r="F223"/>
  <c r="D73" l="1"/>
  <c r="E73" s="1"/>
  <c r="D113"/>
  <c r="D15"/>
  <c r="C37"/>
  <c r="D20"/>
  <c r="D51"/>
  <c r="D28"/>
  <c r="D16"/>
  <c r="D31"/>
  <c r="B37"/>
  <c r="F77"/>
  <c r="E239"/>
  <c r="F311"/>
  <c r="D29"/>
  <c r="D27"/>
  <c r="E311"/>
  <c r="D21"/>
  <c r="F320"/>
  <c r="D30"/>
  <c r="D23"/>
  <c r="D19"/>
  <c r="F252"/>
  <c r="F239"/>
  <c r="D37" l="1"/>
  <c r="E37" s="1"/>
  <c r="E51"/>
  <c r="F52"/>
  <c r="F51"/>
  <c r="F73"/>
  <c r="F37" l="1"/>
  <c r="E320" l="1"/>
  <c r="E323"/>
  <c r="F323"/>
  <c r="F190"/>
  <c r="C176"/>
  <c r="E176" s="1"/>
  <c r="B176"/>
  <c r="F176" s="1"/>
  <c r="C177"/>
  <c r="E177" s="1"/>
  <c r="B177"/>
  <c r="F177" s="1"/>
  <c r="F186" l="1"/>
  <c r="F187"/>
  <c r="E186"/>
  <c r="E187"/>
  <c r="F319"/>
  <c r="E318"/>
  <c r="E319"/>
  <c r="F318"/>
  <c r="F141" l="1"/>
  <c r="E88" l="1"/>
  <c r="E89"/>
  <c r="F88"/>
  <c r="F89"/>
  <c r="F286"/>
  <c r="E286"/>
  <c r="E302" l="1"/>
  <c r="F302"/>
  <c r="E289"/>
  <c r="F289"/>
  <c r="E287"/>
  <c r="B30"/>
  <c r="F30" s="1"/>
  <c r="F265"/>
  <c r="E211"/>
  <c r="B21"/>
  <c r="F21" s="1"/>
  <c r="C20"/>
  <c r="E20" s="1"/>
  <c r="F142"/>
  <c r="C17"/>
  <c r="E17" s="1"/>
  <c r="B17"/>
  <c r="F17" s="1"/>
  <c r="C112"/>
  <c r="B113"/>
  <c r="C113" l="1"/>
  <c r="C15"/>
  <c r="E15" s="1"/>
  <c r="E264"/>
  <c r="E265"/>
  <c r="F210"/>
  <c r="F211"/>
  <c r="F166"/>
  <c r="F167"/>
  <c r="E166"/>
  <c r="E167"/>
  <c r="E113"/>
  <c r="F15"/>
  <c r="F113"/>
  <c r="C31"/>
  <c r="E31" s="1"/>
  <c r="E301"/>
  <c r="C26"/>
  <c r="E26" s="1"/>
  <c r="E238"/>
  <c r="B27"/>
  <c r="F27" s="1"/>
  <c r="F251"/>
  <c r="B29"/>
  <c r="F29" s="1"/>
  <c r="C23"/>
  <c r="E210"/>
  <c r="C18"/>
  <c r="E18" s="1"/>
  <c r="E152"/>
  <c r="E252"/>
  <c r="B18"/>
  <c r="F18" s="1"/>
  <c r="F152"/>
  <c r="B26"/>
  <c r="F26" s="1"/>
  <c r="F238"/>
  <c r="B28"/>
  <c r="F28" s="1"/>
  <c r="F264"/>
  <c r="B31"/>
  <c r="F31" s="1"/>
  <c r="F301"/>
  <c r="C30"/>
  <c r="E30" s="1"/>
  <c r="C29"/>
  <c r="E29" s="1"/>
  <c r="C28"/>
  <c r="E28" s="1"/>
  <c r="E125"/>
  <c r="C27"/>
  <c r="E27" s="1"/>
  <c r="F125"/>
  <c r="C21"/>
  <c r="E21" s="1"/>
  <c r="B23"/>
  <c r="F23" s="1"/>
  <c r="B20"/>
  <c r="F20" s="1"/>
  <c r="B19"/>
  <c r="F19" s="1"/>
  <c r="C19"/>
  <c r="E19" s="1"/>
  <c r="E23" l="1"/>
  <c r="F14"/>
  <c r="C16"/>
  <c r="E16" s="1"/>
  <c r="E124"/>
  <c r="B16"/>
  <c r="F16" s="1"/>
  <c r="F124"/>
  <c r="E14"/>
  <c r="B25"/>
  <c r="B32" l="1"/>
  <c r="B6" s="1"/>
  <c r="B5" s="1"/>
  <c r="B9" s="1"/>
  <c r="B7" l="1"/>
  <c r="C25"/>
  <c r="D25"/>
  <c r="E221"/>
  <c r="F221"/>
  <c r="D32" l="1"/>
  <c r="D6" s="1"/>
  <c r="C32"/>
  <c r="C6" s="1"/>
  <c r="F222"/>
  <c r="E25"/>
  <c r="F25"/>
  <c r="F32" l="1"/>
  <c r="E32"/>
  <c r="D5"/>
  <c r="D9" s="1"/>
  <c r="F6"/>
  <c r="E6"/>
  <c r="C5"/>
  <c r="C9" s="1"/>
  <c r="F5" l="1"/>
  <c r="D7"/>
  <c r="C7"/>
  <c r="E5"/>
</calcChain>
</file>

<file path=xl/sharedStrings.xml><?xml version="1.0" encoding="utf-8"?>
<sst xmlns="http://schemas.openxmlformats.org/spreadsheetml/2006/main" count="505" uniqueCount="221">
  <si>
    <t>Наименование направления</t>
  </si>
  <si>
    <t>Наименование подпрограммы (мероприятий программы, подпрограммы)</t>
  </si>
  <si>
    <t>бюджет городского округа</t>
  </si>
  <si>
    <t>бюджет автономного округа</t>
  </si>
  <si>
    <t>федеральный бюджет</t>
  </si>
  <si>
    <t>Всего по муниципальной программе:</t>
  </si>
  <si>
    <t>Подпрограмма I «Развитие физической культуры и спорта в городе Урай»</t>
  </si>
  <si>
    <t xml:space="preserve">          Ответственный исполнитель муниципальной программы – управление по учету и распределению муниципального жилого фонда администрации города Урай.</t>
  </si>
  <si>
    <t xml:space="preserve">          Ответственный исполнитель муниципальной программы – управление по культуре и социальным вопросам администрации города Урай.</t>
  </si>
  <si>
    <t>Непрограммная деятельность:</t>
  </si>
  <si>
    <t xml:space="preserve">          Ответственный исполнитель муниципальной программы – муниципальное казенное учреждение  «Управление градостроительства, землепользования и природопользования города Урай». </t>
  </si>
  <si>
    <t xml:space="preserve">          Ответственный исполнитель муниципальной программы - управление по информационным технологиям и связи администрации города Урай.</t>
  </si>
  <si>
    <t xml:space="preserve">          Ответственный исполнитель муниципальной программы – муниципальное казенное учреждение  «Управление градостроительства, землепользования и природопользования города Урай».
</t>
  </si>
  <si>
    <t xml:space="preserve">          Ответственный исполнитель муниципальной программы – Муниципальное казенное учреждение «Управление  градостроительства, землепользования и природопользования города Урай». </t>
  </si>
  <si>
    <t>(тыс.рублей)</t>
  </si>
  <si>
    <t>Итого:</t>
  </si>
  <si>
    <t>Показатели</t>
  </si>
  <si>
    <t>Наименование программы</t>
  </si>
  <si>
    <t>Расходы бюджета городского округа - всего</t>
  </si>
  <si>
    <t>Расходы на реализацию муниципальных программ</t>
  </si>
  <si>
    <t>удельный вес в расходах, %</t>
  </si>
  <si>
    <t>Расходы на непрограммную деятельность</t>
  </si>
  <si>
    <t>в том числе Дорожный фонд</t>
  </si>
  <si>
    <t xml:space="preserve">          Цель муниципальной программы - повышение качества и комфорта городской среды на территории муниципального образования город Урай.</t>
  </si>
  <si>
    <t xml:space="preserve">8000000000 Непрограммные направления деятельности                                 </t>
  </si>
  <si>
    <t>% исполнения к плановым назначениям отчетного периода</t>
  </si>
  <si>
    <t>% исполнения к годовым плановым назначениям</t>
  </si>
  <si>
    <t>Прочие мероприятия органов местного самоуправления, муниципальных учреждений</t>
  </si>
  <si>
    <t>Региональный проект «Формирование комфортной городской среды»</t>
  </si>
  <si>
    <t xml:space="preserve">Наименование национального проекта / регионального проекта </t>
  </si>
  <si>
    <t>Наименование программы (подпрограммы, мероприятия)</t>
  </si>
  <si>
    <t xml:space="preserve">7. Муниципальная программа «Охрана окружающей среды в границах города Урай» </t>
  </si>
  <si>
    <t xml:space="preserve">8. Муниципальная программа «Развитие транспортной системы города Урай» </t>
  </si>
  <si>
    <t>Резервный фонд администрации города Урай</t>
  </si>
  <si>
    <t xml:space="preserve">1500000000 Муниципальная программа «Охрана окружающей среды в границах города Урай» </t>
  </si>
  <si>
    <t xml:space="preserve">1800000000 Муниципальная программа «Развитие транспортной системы города Урай» </t>
  </si>
  <si>
    <t>2300000000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</t>
  </si>
  <si>
    <t xml:space="preserve">2800000000 Муниципальная программа «Управление муниципальными финансами в городе Урай» </t>
  </si>
  <si>
    <t>Всего на проведение мероприятий через инициативные проекты, в том числе:</t>
  </si>
  <si>
    <t xml:space="preserve">Примечание (причины неисполнения от плановых назначений отчетного периода) </t>
  </si>
  <si>
    <t xml:space="preserve">0400000000   Муниципальная программа «Культура города Урай» </t>
  </si>
  <si>
    <t xml:space="preserve">1. Муниципальная программа «Культура города Урай» </t>
  </si>
  <si>
    <t xml:space="preserve">3. Муниципальная программа «Культура города Урай» </t>
  </si>
  <si>
    <t xml:space="preserve">0700000000 Муниципальная программа «Развитие гражданского общества на территории города Урай» </t>
  </si>
  <si>
    <t xml:space="preserve">          Ответственный исполнитель муниципальной программы – управление по развитию местного самоуправления администрации города Урай.</t>
  </si>
  <si>
    <t xml:space="preserve">          Цель муниципальной программы - создание условий для развития гражданского общества и реализации гражданских инициатив.
    </t>
  </si>
  <si>
    <t xml:space="preserve">          Ответственный исполнитель муниципальной программы – Комитет по финансам администрации города Урай.</t>
  </si>
  <si>
    <t>Исполнители: Зорина Л.В., Фатеева Н.Ю.</t>
  </si>
  <si>
    <t xml:space="preserve">4. Муниципальная программа «Развитие гражданского общества на территории города Урай» </t>
  </si>
  <si>
    <t xml:space="preserve">в том числе в разрезе муниципальных программ: </t>
  </si>
  <si>
    <t xml:space="preserve">2500000000 Муниципальная программа «Формирование комфортной городской среды города Урай» </t>
  </si>
  <si>
    <t>2100000000 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</si>
  <si>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          Ответственный исполнитель муниципальной программы – управление внутренней политики администрации города Урай.</t>
  </si>
  <si>
    <t xml:space="preserve">          Ответственный исполнитель муниципальной программы – Управление экономического развития администрации города Урай. </t>
  </si>
  <si>
    <t xml:space="preserve">          Ответственный исполнитель муниципальной программы – управление образования администрации города Урай.</t>
  </si>
  <si>
    <t xml:space="preserve">          Ответственный исполнитель муниципальной программы – Отдел гражданской защиты населения и общественной безопасности администрации города Урай. </t>
  </si>
  <si>
    <t xml:space="preserve">          Цели муниципальной программы - повышение уровня благоприятной окружающей среды для  жителей города Урай.</t>
  </si>
  <si>
    <t xml:space="preserve">          Ответственные исполнители муниципальной программы – сводно-аналитический отдел администрации города Урай. </t>
  </si>
  <si>
    <t xml:space="preserve">          Ответственный исполнитель муниципальной программы – Муниципальное казенное учреждение «Управление жилищно-коммунального хозяйства администрации города Урай». </t>
  </si>
  <si>
    <t>Дума города Урай</t>
  </si>
  <si>
    <t>Контрольно-счетная палата города Урай</t>
  </si>
  <si>
    <t>9. Муниципальная программа «Укрепление межнационального и межконфессионального согласия, профилактика экстремизма на территории города Урай»</t>
  </si>
  <si>
    <t xml:space="preserve">11. Муниципальная программа «Развитие малого и среднего предпринимательства, потребительского рынка и сельскохозяйственных товаропроизводителей города Урай» </t>
  </si>
  <si>
    <t>13. Муниципальная программа «Формирование комфортной  городской среды города Урай»</t>
  </si>
  <si>
    <t xml:space="preserve">15. Муниципальная программа «Управление муниципальными финансами в городе Урай» </t>
  </si>
  <si>
    <t>3. Реализация инициативных проектов, отобранных по результатам конкурса, за счет средств бюджета муниципального образования</t>
  </si>
  <si>
    <t>Уточненный план на 2025 год</t>
  </si>
  <si>
    <t>1. Муниципальная программа «Развитие образования и молодежной политики в городе Урай»</t>
  </si>
  <si>
    <t>2. Муниципальная программа «Развитие физической культуры, спорта и туризма в городе Урай и укрепление здоровья граждан города Урай»</t>
  </si>
  <si>
    <t xml:space="preserve">6.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</si>
  <si>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 xml:space="preserve">10. Муниципальная программа «Профилактика правонарушений на территории города Урай» </t>
  </si>
  <si>
    <t xml:space="preserve">12. Муниципальная программа «Информационное общество – Урай» </t>
  </si>
  <si>
    <t xml:space="preserve">14. Муниципальная программа «Обеспечение градостроительной деятельности на территории города Урай» </t>
  </si>
  <si>
    <t xml:space="preserve">16. Муниципальная программа «Совершенствование и развитие муниципального управления в городе Урай» </t>
  </si>
  <si>
    <t xml:space="preserve">17. Муниципальная программа «Развитие жилищно-коммунального комплекса и повышение энергетической эффективности в городе Урай» </t>
  </si>
  <si>
    <t xml:space="preserve">0200000000   Муниципальная программа «Развитие образования и молодежной политики в городе Урай» </t>
  </si>
  <si>
    <t xml:space="preserve">          Муниципальная программа утверждена постановлением администрации города Урай от 30.09.2024 № 1946.</t>
  </si>
  <si>
    <t xml:space="preserve">          Цель муниципальной программы - создание условий для подготовки конкурентоспособных граждан, обеспечение доступного и качественного непрерывного образования, соответствующего требованиям инновационного развития экономики города, современным потребностям общества.</t>
  </si>
  <si>
    <t>Комплекс процессных мероприятий «Развитие современной инфраструктуры»</t>
  </si>
  <si>
    <t>Комплекс процессных мероприятий «Содействие развитию дошкольного и общего образования»</t>
  </si>
  <si>
    <t>Комплекс процессных мероприятий «Содействие развитию дополнительного образования детей, воспитания»</t>
  </si>
  <si>
    <t>Комплекс процессных мероприятий «Содействие развитию летнего отдыха и оздоровления»</t>
  </si>
  <si>
    <t>Комплекс процессных мероприятий «Содействие развитию кадрового потенциала»</t>
  </si>
  <si>
    <t>Региональный проект «Создание условий для обучения, отдыха и оздоровления детей и молодежи»</t>
  </si>
  <si>
    <t>Региональный проект «Педагоги и наставники»</t>
  </si>
  <si>
    <t>Подпрограмма «Молодежная политика»</t>
  </si>
  <si>
    <t>Комплекс процессных мероприятий «Реализация молодежной политики и развитие инфраструктуры молодежной политики»</t>
  </si>
  <si>
    <t>Региональный проект «Россия – страна возможностей»</t>
  </si>
  <si>
    <t>Комплекс процессных мероприятий, не входящий в подпрограммы «Обеспечение деятельности Управления образования администрации города Урай»</t>
  </si>
  <si>
    <t xml:space="preserve">0300000000 Муниципальная программа «Развитие физической культуры, спорта и туризма в городе Урай и укрепление здоровья граждан города Урай» </t>
  </si>
  <si>
    <t xml:space="preserve">          Муниципальная программа утверждена постановлением администрации города Урай от 24.09.2024 № 1906. </t>
  </si>
  <si>
    <t xml:space="preserve">          Цели муниципальной программы -создание условий для обеспечения жителей возможностью систематически заниматься физической культурой и спортом, массовым спортом, в том числе повышения уровня обеспеченности населения объектами спорта, а также создание условий для развития детско-юношеского спорта, системы отбора и подготовки спортивного резерва. Создание условий для развития внутреннего и въездного туризма на территории города Урай. Создание условий для укрепления качества и продолжительности жизни граждан города Урай.    </t>
  </si>
  <si>
    <t xml:space="preserve">          Ответственный исполнитель муниципальной программы – управление по физической культуре, спорту и туризму администрации города Урай.</t>
  </si>
  <si>
    <t>Комплекс процессных мероприятий «Обеспечение условий для повышения мотивации жителей к регулярным занятиям физической культурой и спортом, массовым спортом, развития спорта высших достижений, системы подготовки спортивного резерва. Обеспечение населения объектами спорта»</t>
  </si>
  <si>
    <t xml:space="preserve">          Муниципальная программа утверждена постановлением администрации города Урай от 06.09.2024 № 1770. </t>
  </si>
  <si>
    <t xml:space="preserve">          Цель муниципальной программы - укрепление единого культурного пространства, создание комфортных условий и равных возможностей для самореализации и раскрытия таланта, творческих способностей каждого жителя города Урай, доступа населения к культурным ценностям, цифровым ресурсам в сфере культуры.
    </t>
  </si>
  <si>
    <t>Региональный проект «Сохранение культурного и исторического наследия»</t>
  </si>
  <si>
    <t>Комплекс процессных мероприятий «Усовершенствование организационных, экономических механизмов развития учреждений культуры»</t>
  </si>
  <si>
    <t>Комплекс процессных мероприятий «Усовершенствование организационных, экономических механизмов развития организации дополнительного образования в области искусств»</t>
  </si>
  <si>
    <t>Комплекс процессных мероприятий «Укрепление единого культурного пространства»</t>
  </si>
  <si>
    <t>Комплекс процессных мероприятий «Создание равной доступности для населения к культурным ценностям, реализации каждым человеком его творческого потенциала»</t>
  </si>
  <si>
    <t xml:space="preserve">          Муниципальная программа утверждена постановлением администрации города Урай от 18.09.2024 года № 1858. </t>
  </si>
  <si>
    <t>Неисполнение плановых назначений произошло по причине открытых листов нетрудоспособности педагогических работников общеобразовательных учреждений, начисленной заработной платы за фактически отработанное время.</t>
  </si>
  <si>
    <t>Комплекс процессных мероприятий «Развитие социально ориентированных некоммерческих организаций на территории города Урай»</t>
  </si>
  <si>
    <t>Комплекс процессных мероприятий «Развитие форм непосредственного осуществления населением местного самоуправления»</t>
  </si>
  <si>
    <t>Региональный проект «Содействие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услуг»</t>
  </si>
  <si>
    <t>Комплекс процессных мероприятий «Повышение качества жилищных условий граждан, проживающих на территории города Урай»</t>
  </si>
  <si>
    <t>Региональный проект «Жилье»</t>
  </si>
  <si>
    <t xml:space="preserve">          Цель муниципальной программы - создание условий, способствующих улучшению жилищных условий и качества жилищного обеспечения жителей, проживающих на территории города Урай.
    </t>
  </si>
  <si>
    <t xml:space="preserve">          Муниципальная программа утверждена постановлением администрации города Урай 26.09.2024 №1919. </t>
  </si>
  <si>
    <t xml:space="preserve">1400000000 Муниципальная программа «Защита населения и территории от чрезвычайных ситуаций, совершенствование гражданской обороны и обеспечение первичных мер пожарной безопасности» </t>
  </si>
  <si>
    <t xml:space="preserve">          Муниципальная программа утверждена постановлением администрации города Урай от 18.09.2024 №1856.  </t>
  </si>
  <si>
    <t xml:space="preserve">          Цель муниципальной программы -повышение уровня защищенности населения при возникновении чрезвычайных ситуаций и пожарах. </t>
  </si>
  <si>
    <t>Комплекс процессных мероприятий «Предупреждение и ликвидация чрезвычайных ситуаций природного и техногенного характера в городе Урай»</t>
  </si>
  <si>
    <t xml:space="preserve">          Муниципальная программа утверждена постановлением администрации города Урай от 06.09.2024 № 1773.  </t>
  </si>
  <si>
    <t>Комплекс процессных мероприятий «Создание условий для улучшения экологической обстановки на территории города Урай»</t>
  </si>
  <si>
    <t xml:space="preserve">          Ответственный исполнитель муниципальной программы – Отдел строительства, жилищно-коммунального, дорожного хозяйства и транспорта администрации города Урай.</t>
  </si>
  <si>
    <t xml:space="preserve">          Муниципальная программа утверждена постановлением администрации города Урай от от  27.09.2024 № 1932.  
</t>
  </si>
  <si>
    <t xml:space="preserve">          Цели муниципальной программы - совершенствование сети автомобильных дорог общего пользования местного значения и развитие транспортной инфраструктуры.    </t>
  </si>
  <si>
    <t>Комплекс процессных мероприятий «Обеспечение функционирования сети автомобильных дорог общего пользования  местного значения»</t>
  </si>
  <si>
    <t>Комплекс процессных мероприятий «Обеспечение развития транспортной инфраструктуры, обеспечивающей безопасность участников дорожного движения, доступность ее объектов для всех категорий граждан, качество и эффективность транспортного обслуживания населения города Урай»</t>
  </si>
  <si>
    <t xml:space="preserve">          Цели муниципальной программы - укрепление единства народов Российской Федерации, профилактика экстремизма на территории города Урай.    </t>
  </si>
  <si>
    <t xml:space="preserve">          Муниципальная программа утверждена постановлением администрации города Урай от 30.09.2024 №1948.</t>
  </si>
  <si>
    <t>Комплекс процессных мероприятий «Укрепление межнационального и межконфессионального согласия, поддержка и развитие языков и культуры народов Российской Федерации, проживающих на территории города Урай, профилактика межнациональных (межэтнических), межконфессиональных конфликтов»</t>
  </si>
  <si>
    <t>Комплекс процессных мероприятий «Профилактика экстремизма, а также минимизации и (или) ликвидации последствий проявлений экстремизма»</t>
  </si>
  <si>
    <t xml:space="preserve">2200000000 Муниципальная программа «Профилактика правонарушений на территории города Урай» </t>
  </si>
  <si>
    <t xml:space="preserve">          Муниципальная программа утверждена постановлением администрации города Урай от 18.09.2024 №1865.  </t>
  </si>
  <si>
    <t xml:space="preserve">          Цели муниципальной программы - снижение уровня преступности.    </t>
  </si>
  <si>
    <t>Комплекс процессных мероприятий «Профилактика преступлений и правонарушений»</t>
  </si>
  <si>
    <t xml:space="preserve">          Муниципальная программа утверждена постановлением администрации города Урай от  от  30.09.2024 №1947.   </t>
  </si>
  <si>
    <t xml:space="preserve">          Цели муниципальной программы - Создание условий для устойчивого развития малого и среднего предпринимательства на территории города Урай. Создание условий для развития потребительского рынка, расширение предложений товаров и услуг на территории города Урай. Создание условий для устойчивого развития агропромышленного комплекса и повышение конкурентоспособности сельскохозяйственной продукции, произведенной на территории города Урай.
    </t>
  </si>
  <si>
    <t>Подпрограмма «Развитие малого и среднего предпринимательства»</t>
  </si>
  <si>
    <t>Комплекс процессных мероприятий «Обеспечение информационной и имущественной поддержки предпринимательской деятельности»</t>
  </si>
  <si>
    <t>Региональный проект «Малое и среднее предпринимательство и поддержка индивидуальной предпринимательской инициативы»</t>
  </si>
  <si>
    <t>Подпрограмма «Развитие потребительского рынка»</t>
  </si>
  <si>
    <t>Комплекс процессных мероприятий «Создание условий для развития потребительского рынка»</t>
  </si>
  <si>
    <t>Подпрограмма «Развитие сельскохозяйственных товаропроизводителей»</t>
  </si>
  <si>
    <t>Комплекс процессных мероприятий «Создание условий для развития сельскохозяйственных товаропроизводителей, в том числе предоставление финансовой поддержки в форме субсидии сельскохозяйственным товаропроизводителям»</t>
  </si>
  <si>
    <t xml:space="preserve">2400000000 Муниципальная программа «Информационное общество – Урай» </t>
  </si>
  <si>
    <t xml:space="preserve">          Муниципальная программа утверждена постановлением администрации города Урай от 13.09.2024 №1833.</t>
  </si>
  <si>
    <t xml:space="preserve">          Цели муниципальной программы - развитие информационного пространства на основе использования информационных и телекоммуникационных технологий для повышения качества жизни граждан, цифровизации системы управления в органах местного самоуправления и организациях города Урай.   </t>
  </si>
  <si>
    <t>Комплекс процессных мероприятий «Развитие информационных систем, инфраструктуры информационного общества и цифровой экономики на территории  муниципального образования город Урай»</t>
  </si>
  <si>
    <t>Комплекс процессных мероприятий «Обеспечение информационной безопасности в органах местного самоуправления города Урай, муниципальных казенных, бюджетных учреждениях города Урай»</t>
  </si>
  <si>
    <t>Комплекс процессных мероприятий «Обеспечение доступности информации о деятельности органов местного самоуправления»</t>
  </si>
  <si>
    <t xml:space="preserve">          Муниципальная программа утверждена постановлением администрации города Урай от 18.09.2024 № 1866</t>
  </si>
  <si>
    <t>Комплекс процессных мероприятий «Реализация мероприятий по благоустройству территорий муниципального образования»</t>
  </si>
  <si>
    <t xml:space="preserve">2600000000 Муниципальная программа «Обеспечение градостроительной деятельности на территории города Урай»                 </t>
  </si>
  <si>
    <t xml:space="preserve">          Цели муниципальной программы -обеспечение устойчивого пространственного развития.  </t>
  </si>
  <si>
    <t xml:space="preserve">          Муниципальная программа утверждена постановлением администрации города Урай от 27.09.2024 № 1933.  
</t>
  </si>
  <si>
    <t>Комплекс процессных мероприятий «Содействие развитию жилищного строительства»</t>
  </si>
  <si>
    <t xml:space="preserve">          Цель муниципальной программы - Повышение качества управления муниципальными финансами города Урай, содействие устойчивому исполнению бюджета города Урай.
    </t>
  </si>
  <si>
    <t xml:space="preserve">          Муниципальная программа утверждена постановлением администрации города Урай от от 05.09.2024 № 1758.  
</t>
  </si>
  <si>
    <t>Комплекс процессных мероприятий «Управление муниципальным долгом, осуществление мер, направленных на увеличение налоговых и неналоговых доходов бюджета города Урай»</t>
  </si>
  <si>
    <t>Комплекс процессных мероприятий «Обеспечение деятельности органов администрации города Урай»</t>
  </si>
  <si>
    <t xml:space="preserve">2900000000 Муниципальная программа «Совершенствование и развитие муниципального управления в городе Урай» </t>
  </si>
  <si>
    <t xml:space="preserve">          Муниципальная программа утверждена постановлением администрации города Урай от 06.09.2024 № 1772.  
</t>
  </si>
  <si>
    <t xml:space="preserve">          Цели муниципальной программы - совершенствование муниципального управления,  повышение его эффективности. Совершенствование организации муниципальной службы, повышение ее эффективности.   </t>
  </si>
  <si>
    <t>Комплекс процессных мероприятий «Управление и распоряжение муниципальным имуществом»</t>
  </si>
  <si>
    <t>Комплекс процессных мероприятий «Организация повышения профессионального уровня работников органов местного самоуправления города Урай, председателя Думы города Урай»</t>
  </si>
  <si>
    <t>Комплекс процессных мероприятий «Обеспечение деятельности органов местного самоуправления города Урай, муниципальных учреждений и предоставление гарантий муниципальным служащим»</t>
  </si>
  <si>
    <t xml:space="preserve">3500000000 Муниципальная программа «Развитие жилищно-коммунального комплекса и повышение энергетической эффективности в городе Урай»
                                 </t>
  </si>
  <si>
    <t xml:space="preserve">          Цели муниципальной программы - обеспечение качественными жилищно-коммунальными услугами, повышение энергетической эффективности. Формирование благоприятных и комфортных условий для проживания населения на территории города Урай
.
    </t>
  </si>
  <si>
    <t xml:space="preserve">          Муниципальная программа утверждена постановлением администрации города Урай от 25.09.2024 №1911.  
</t>
  </si>
  <si>
    <t>Комплекс процессных мероприятий, не входящий в подпрограммы «Обеспечение содержания муниципального казенного учреждения «Управление жилищно-коммунального хозяйства города Урай»</t>
  </si>
  <si>
    <t>Подпрограмма «Создание условий для обеспечения качественными жилищно-коммунальными услугами, повышение энергетической эффективности»</t>
  </si>
  <si>
    <t>Комплекс процессных мероприятий  «Обеспечение надежности и качества предоставления жилищно-коммунальных услуг»</t>
  </si>
  <si>
    <t>Региональный проект «Модернизация коммунальной инфраструктуры»</t>
  </si>
  <si>
    <t>Подпрограмма  «Создание условий для формирования благоприятных и комфортных условий для проживания населения на территории города Урай»</t>
  </si>
  <si>
    <t>Комплекс процессных мероприятий  «Обеспечение содержания объектов жилищно-коммунального комплекса, внешнего благоустройства и городских дорог»</t>
  </si>
  <si>
    <t>в том числе реализация мероприятий через инициативные проекты</t>
  </si>
  <si>
    <t>Средства предусмотрены на финансовое обеспечение непредвиденных расходов, необходимость в которых может возникнуть в процессе исполнения бюджета города в 2025 году.</t>
  </si>
  <si>
    <t xml:space="preserve">Расходы за счет бюджетных ассигнований резервного фонда Правительства Ханты-Мансийского автономного округа - Югры, за исключением расходов, источником финансового обеспечения которых являются иные  межбюджетные трансферты на реализацию наказов избирателей депутатам Думы Ханты-Мансийского автономного округа - Югры    </t>
  </si>
  <si>
    <t>Поощрение мобилизационных групп городского округа Урай, оплата произведена согласно поступивших документов из окружного Департамента.</t>
  </si>
  <si>
    <t>Дополнительная мера социальной поддержки  гражданам Российской Федерации, заключившим контракт о прохождении военной службы в Вооруженных силах Российской Федерации и направленным для выполнения задач в ходе специальной военной операции на территориях Украины, Донецкой Народной Республики, Луганской Народной Республики, Запорожской и Херсонской областей</t>
  </si>
  <si>
    <t xml:space="preserve">2. Муниципальная программа «Развитие жилищно-коммунального комплекса и повышение энергетической эффективности в городе Урай» </t>
  </si>
  <si>
    <t>Всего на реализацию региональных проектов, направленных на достижение целей, показателей и решение задач национальных проектов, в том числе</t>
  </si>
  <si>
    <t>Региональный проект «Россия – страна возможностей» (организация деятельности молодежных трудовых отрядов)</t>
  </si>
  <si>
    <t>2. Национальный проект «Инфраструктура для жизни»</t>
  </si>
  <si>
    <t>1. Национальный проект «Молодежь и дети»</t>
  </si>
  <si>
    <t>3. Национальный проект «Эффективная и конкурентная экономика»</t>
  </si>
  <si>
    <t>Экономия средств в связи с наличием в течение отчетного периода ставки инспектора.</t>
  </si>
  <si>
    <t xml:space="preserve">Расходы бюджета городского округа Урай на реализацию муниципальных программ и непрограммную деятельность  на 01.07.2025 года составили:                                                                 </t>
  </si>
  <si>
    <t>план на 01.07.2025</t>
  </si>
  <si>
    <t xml:space="preserve">исполнено на 01.07.2025 </t>
  </si>
  <si>
    <t xml:space="preserve">          В составе непрограммных направлений деятельности бюджета городского округа на 2025 год предусмотрены средства на обеспечение деятельности Думы города Урай и Контрольно-счетной палаты города Урай:</t>
  </si>
  <si>
    <t>Единовременная денежная выплата согласно информации о заключении контракта о прохождении военной службы в Вооруженных силах РФ и направленных для выполнения задач в ходе СВО на территориях Украины, Донецкой Народной Республики, Луганской Народной Республики, Запорожской и Херсонской областей</t>
  </si>
  <si>
    <t>Неисполнение плановых назначений связано с поздним подписанием договора на оказание услуг по предоставлению права использования программного обеспечения базы данных "ЛитРес Библиотека", оплата пройдет в июле 2025г.</t>
  </si>
  <si>
    <t xml:space="preserve">Произведена выплата субсидия 9 семьям участников СВО, оплата по факту приобретения жилья. </t>
  </si>
  <si>
    <t xml:space="preserve">Неисполнение плановых назначений отчетного периода обусловлено несвоевременной поставкой информационных материалов по профилактике экстремизма  подрядчиком.  </t>
  </si>
  <si>
    <t>Неисполнение плановых назначений отчетного периода обусловлено задержкой поставщиком предоставления документов на оплату за услуги по предоставлению лицензии по защите информации.</t>
  </si>
  <si>
    <t>Расходы бюджета городского округа на проведение мероприятий, реализация которых осуществляется в 2025 году через инициативные проекты</t>
  </si>
  <si>
    <t>Расходы бюджета городского округа Урай на финансовое обеспечение региональных проектов, направленных на достижение целей, показателей и решение задач национальных проектов по состоянию на 01.07.2025</t>
  </si>
  <si>
    <r>
      <rPr>
        <b/>
        <sz val="11"/>
        <color theme="1"/>
        <rFont val="Times New Roman"/>
        <family val="1"/>
        <charset val="204"/>
      </rPr>
      <t>Региональный проект "Педагоги и наставники"</t>
    </r>
    <r>
      <rPr>
        <sz val="11"/>
        <color theme="1"/>
        <rFont val="Times New Roman"/>
        <family val="1"/>
        <charset val="204"/>
      </rPr>
      <t xml:space="preserve">
(проведение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организациях)</t>
    </r>
  </si>
  <si>
    <r>
      <t xml:space="preserve">Региональный проект «Педагоги и наставники»                                                                        </t>
    </r>
    <r>
      <rPr>
        <sz val="10"/>
        <color theme="1"/>
        <rFont val="Times New Roman"/>
        <family val="1"/>
        <charset val="204"/>
      </rPr>
      <t>(ежемесячное денежное вознаграждение за классное руководство педагогическим работникам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образования)</t>
    </r>
  </si>
  <si>
    <r>
      <t xml:space="preserve">Региональный проект «Педагоги и наставники» </t>
    </r>
    <r>
      <rPr>
        <sz val="10"/>
        <color theme="1"/>
        <rFont val="Times New Roman"/>
        <family val="1"/>
        <charset val="204"/>
      </rPr>
      <t>(обеспечение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организаций)</t>
    </r>
  </si>
  <si>
    <r>
      <t>Региональный проект «Жилье» (</t>
    </r>
    <r>
      <rPr>
        <sz val="10"/>
        <color theme="1"/>
        <rFont val="Times New Roman"/>
        <family val="1"/>
        <charset val="204"/>
      </rPr>
      <t xml:space="preserve">обеспечение устойчивого сокращения непригодного для проживания жилищного фонда) </t>
    </r>
  </si>
  <si>
    <r>
      <t>Региональный проект «Модернизация коммунальной инфраструктуры» (</t>
    </r>
    <r>
      <rPr>
        <sz val="10"/>
        <color theme="1"/>
        <rFont val="Times New Roman"/>
        <family val="1"/>
        <charset val="204"/>
      </rPr>
      <t xml:space="preserve">реализация мероприятий по модернизации коммунальной инфраструктуры) </t>
    </r>
  </si>
  <si>
    <r>
      <t>Региональный проект «Формирование комфортной городской среды» (</t>
    </r>
    <r>
      <rPr>
        <sz val="10"/>
        <color theme="1"/>
        <rFont val="Times New Roman"/>
        <family val="1"/>
        <charset val="204"/>
      </rPr>
      <t xml:space="preserve">благоустроительные работы "Пешеходная зона в микрорайоне 1А (вдоль территории новой школы)") </t>
    </r>
  </si>
  <si>
    <r>
      <t xml:space="preserve">Региональный проект «Малое и среднее предпринимательство и поддержка индивидуальной предпринимательской инициативы» </t>
    </r>
    <r>
      <rPr>
        <sz val="10"/>
        <color theme="1"/>
        <rFont val="Times New Roman"/>
        <family val="1"/>
        <charset val="204"/>
      </rPr>
      <t>(финансовая поддержка субъектов малого и среднего предпринимательства и обеспечение благоприятных условий ведения предпринимательской деятельности, включая социальное предпринимательство)</t>
    </r>
  </si>
  <si>
    <r>
      <t xml:space="preserve">Председатель Комитета по финансам администрации города Урай  </t>
    </r>
    <r>
      <rPr>
        <u/>
        <sz val="12"/>
        <color theme="1"/>
        <rFont val="Times New Roman"/>
        <family val="1"/>
        <charset val="204"/>
      </rPr>
      <t xml:space="preserve">                                </t>
    </r>
    <r>
      <rPr>
        <sz val="12"/>
        <color theme="1"/>
        <rFont val="Times New Roman"/>
        <family val="1"/>
        <charset val="204"/>
      </rPr>
      <t>И.В.Хусаинова</t>
    </r>
  </si>
  <si>
    <t xml:space="preserve">Подпрограмма I «Дошкольное, общее, дополнительное образование, воспитание и организация отдыха и оздоровления детей»       </t>
  </si>
  <si>
    <t>Экономия по фактическим расходам на организацию работы лагеря дневного пребывания детей в период весенних каникул (страховка детей и оплата мед. осмотров педагогического персонала в меньшем объеме).</t>
  </si>
  <si>
    <t>Неисполнение плановых назначений отчетного периода  обусловлено задержкой размещения поставщиком в рамках МК выполнения работ по транспортному обслуживанию населения на городских круглогодичных маршрутах №1,2,7,11 и сезонных маршрутах №5,6,8,9.  на площадке ЕИС.</t>
  </si>
  <si>
    <t xml:space="preserve">          Ответственный исполнитель муниципальной программы – Отдел гражданской защиты населения и общественной безопасности администрации города Урай.</t>
  </si>
  <si>
    <t>Неисполнение плановых назначений отчетного периода связано с   переносом срока проведения курсов повышения квалификации на более поздний срок</t>
  </si>
  <si>
    <t>Неисполнение плановых назначений отчетного периода связано с оплатой фактически оказанных услуг по размещению кандидатов для прохождения военной службы по контракту, услуг по вскрытию, дезинфекции и утилизации цинковых гробов (мобилизационные мероприятия)</t>
  </si>
  <si>
    <t xml:space="preserve">Экономия сложилась по фактической выплаченной заработной плате аппарата Управления образования за счет вакантных ставок (2 ед.), по оплате льготного проезда и санаторно-курортного лечения.  </t>
  </si>
  <si>
    <t>Сложилась экономия средств по факту проведенных мероприятий. Данные средства планируются к освоению 3 квартале 2025 года.</t>
  </si>
  <si>
    <t>Неисполнение плановых назначений отчетного периода за счет  экономии средств по проведению общегородских юбилейных мероприятий.</t>
  </si>
  <si>
    <t>Неисполнение плановых назначений отчетного периода в результате длительности проведения конкурсных процедур по поставке запасных частей к системе видеонаблюдения</t>
  </si>
  <si>
    <t>Неисполнение плановых назначений отчетного периода связано  с оплатой услуг за фактически оказанные объемы потребления ресурсов, заключения договоров (муниципальных контрактов) на содержание муниципального имущества в период простоя по мере их возникновения.</t>
  </si>
  <si>
    <t>Заключены договора на выполнение ПСД капитального ремонта сетей водоснабжения со сроком исполнения 30.06.2025. Работы выполнены в срок, проводится экспертиза, оплата будет произведена в 3 квартале 2025 года.</t>
  </si>
  <si>
    <t>Экономия средств в связи с наличием вакантной ставки.</t>
  </si>
  <si>
    <t>Неисполение плановых назначений отчетного периода связано  с оплатой услуг по фактически произведенным затратам, наличием вакансий, больничных листов, длительностью проведения конкурсных процедур.</t>
  </si>
  <si>
    <t xml:space="preserve">Более подробная информация в разрезе мероприятий муниципальных программ отражена в отчетах о ходе исполнения комплексного плана (сетевого графика) реализации муниципальных программ и размещена на официальном сайте органов местного самоуправления в разделе Экономика/Стратегическое планирование/Муниципальные программы: http://uray.ru/municipalnye-programmy.  </t>
  </si>
  <si>
    <t>Оплата осуществляется по факту выполнения работ. В связи с поздним предоставлением исполнителем документов по содержанию объекта «Реконструкция объездной автомобильной дороги г.Урай. Искусственные сооружения. Наружные инженерные сети" оплата произведена в июле 2025 года.</t>
  </si>
  <si>
    <t>Сертификаты выданы 10 молодым семьям, оплата произведена по 8 сертификатам, по 2 сертификатам ведется подбор жилья для оформления выплаты.</t>
  </si>
  <si>
    <t>В отчетном периоде не произведена оплата услуг в рамках  энергосервесного контракта от 01.04.2024 №42, так как подрядчиком не был предоставлен полный пакет документов, подтверждающий исполнение обязательств, сформированный в соответствии с требованиями, установленными контрактом. Выполнение работ по содержанию автомобильных дорог, объектов благоустройства, оказание услуг ТО сетей уличного освещения закрыто по факту оказания услуг.</t>
  </si>
  <si>
    <t xml:space="preserve">Не полное освоение средств, запланированных на подготовку дошкольных образовательных организаций к новому учебному году, сложилось по следующим причинам: в связи с поздним заключением договоров (д/сад №21 на монтаж пешеходной дорожки – работы выполнены, оплачены 04.08.2025; д/сад №10 на испытание огнезащитной обработки – работы выполнены, оплачены 14.07.2025; д/с№10 на ремонт внутренних инженерных сетей – срок исполнения работ до 31.08.2025),  в связи с повторным проведением процедуры закупок  (д/сад №10 на  испытание пожарных лестниц и ограждений кровли – срок исполнения работ до 30.09.2025). </t>
  </si>
  <si>
    <t xml:space="preserve">5. Муниципальная программа «Улучшение жилищных условий жителей, проживающих на территории города Урай» </t>
  </si>
  <si>
    <t xml:space="preserve">0800000000 Муниципальная программа «Улучшение жилищных условий жителей, проживающих на территории города Урай» </t>
  </si>
</sst>
</file>

<file path=xl/styles.xml><?xml version="1.0" encoding="utf-8"?>
<styleSheet xmlns="http://schemas.openxmlformats.org/spreadsheetml/2006/main">
  <numFmts count="7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0000000000"/>
    <numFmt numFmtId="168" formatCode="#,##0.0"/>
    <numFmt numFmtId="169" formatCode="0.0"/>
    <numFmt numFmtId="170" formatCode="#,##0.0_ ;\-#,##0.0\ "/>
  </numFmts>
  <fonts count="3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i/>
      <sz val="11"/>
      <color rgb="FFFF000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0"/>
      <color rgb="FFFF0000"/>
      <name val="Calibri"/>
      <family val="2"/>
      <charset val="204"/>
      <scheme val="minor"/>
    </font>
    <font>
      <sz val="8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i/>
      <sz val="10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i/>
      <sz val="9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3" fillId="0" borderId="0"/>
    <xf numFmtId="164" fontId="12" fillId="0" borderId="0" applyFont="0" applyFill="0" applyBorder="0" applyAlignment="0" applyProtection="0"/>
    <xf numFmtId="164" fontId="12" fillId="0" borderId="0" applyFont="0" applyFill="0" applyBorder="0" applyAlignment="0" applyProtection="0"/>
  </cellStyleXfs>
  <cellXfs count="259">
    <xf numFmtId="0" fontId="0" fillId="0" borderId="0" xfId="0"/>
    <xf numFmtId="165" fontId="3" fillId="0" borderId="0" xfId="1" applyNumberFormat="1" applyFont="1" applyFill="1"/>
    <xf numFmtId="0" fontId="4" fillId="0" borderId="0" xfId="0" applyFont="1" applyFill="1" applyBorder="1" applyAlignment="1">
      <alignment wrapText="1"/>
    </xf>
    <xf numFmtId="165" fontId="9" fillId="0" borderId="0" xfId="1" applyNumberFormat="1" applyFont="1" applyFill="1"/>
    <xf numFmtId="165" fontId="10" fillId="0" borderId="0" xfId="1" applyNumberFormat="1" applyFont="1" applyFill="1"/>
    <xf numFmtId="0" fontId="3" fillId="0" borderId="0" xfId="0" applyFont="1" applyFill="1"/>
    <xf numFmtId="0" fontId="4" fillId="0" borderId="0" xfId="0" applyFont="1" applyFill="1" applyBorder="1" applyAlignment="1">
      <alignment horizontal="left" vertical="center" wrapText="1"/>
    </xf>
    <xf numFmtId="0" fontId="7" fillId="0" borderId="0" xfId="0" applyFont="1" applyFill="1"/>
    <xf numFmtId="0" fontId="11" fillId="0" borderId="0" xfId="0" applyFont="1" applyFill="1"/>
    <xf numFmtId="0" fontId="8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wrapText="1"/>
    </xf>
    <xf numFmtId="0" fontId="3" fillId="0" borderId="0" xfId="0" applyFont="1" applyFill="1" applyAlignment="1">
      <alignment vertical="center" wrapText="1"/>
    </xf>
    <xf numFmtId="165" fontId="4" fillId="0" borderId="0" xfId="1" applyNumberFormat="1" applyFont="1" applyFill="1" applyBorder="1" applyAlignment="1">
      <alignment wrapText="1"/>
    </xf>
    <xf numFmtId="0" fontId="8" fillId="0" borderId="0" xfId="0" applyFont="1" applyFill="1"/>
    <xf numFmtId="165" fontId="9" fillId="0" borderId="0" xfId="1" applyNumberFormat="1" applyFont="1" applyFill="1" applyBorder="1" applyAlignment="1">
      <alignment vertical="center"/>
    </xf>
    <xf numFmtId="165" fontId="10" fillId="0" borderId="0" xfId="1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165" fontId="4" fillId="0" borderId="0" xfId="1" applyNumberFormat="1" applyFont="1" applyFill="1" applyBorder="1" applyAlignment="1">
      <alignment horizontal="left"/>
    </xf>
    <xf numFmtId="165" fontId="4" fillId="0" borderId="0" xfId="1" applyNumberFormat="1" applyFont="1" applyFill="1" applyBorder="1"/>
    <xf numFmtId="0" fontId="14" fillId="0" borderId="0" xfId="0" applyFont="1" applyFill="1" applyAlignment="1">
      <alignment horizontal="justify" vertical="center"/>
    </xf>
    <xf numFmtId="0" fontId="4" fillId="0" borderId="0" xfId="0" applyFont="1" applyFill="1" applyAlignment="1">
      <alignment horizontal="justify" vertical="center"/>
    </xf>
    <xf numFmtId="0" fontId="10" fillId="0" borderId="0" xfId="0" applyFont="1" applyFill="1"/>
    <xf numFmtId="0" fontId="7" fillId="0" borderId="0" xfId="0" applyFont="1" applyFill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165" fontId="3" fillId="0" borderId="0" xfId="0" applyNumberFormat="1" applyFont="1" applyFill="1"/>
    <xf numFmtId="166" fontId="3" fillId="0" borderId="0" xfId="0" applyNumberFormat="1" applyFont="1" applyFill="1"/>
    <xf numFmtId="165" fontId="3" fillId="0" borderId="0" xfId="1" applyNumberFormat="1" applyFont="1" applyFill="1" applyAlignment="1"/>
    <xf numFmtId="165" fontId="6" fillId="0" borderId="0" xfId="1" applyNumberFormat="1" applyFont="1" applyFill="1"/>
    <xf numFmtId="0" fontId="17" fillId="0" borderId="0" xfId="0" applyFont="1" applyFill="1" applyAlignment="1">
      <alignment vertical="center"/>
    </xf>
    <xf numFmtId="165" fontId="5" fillId="0" borderId="0" xfId="1" applyNumberFormat="1" applyFont="1" applyFill="1"/>
    <xf numFmtId="0" fontId="6" fillId="0" borderId="0" xfId="0" applyFont="1" applyFill="1"/>
    <xf numFmtId="0" fontId="6" fillId="0" borderId="0" xfId="0" applyNumberFormat="1" applyFont="1" applyFill="1" applyBorder="1" applyAlignment="1">
      <alignment horizontal="right" wrapText="1"/>
    </xf>
    <xf numFmtId="166" fontId="6" fillId="0" borderId="0" xfId="0" applyNumberFormat="1" applyFont="1" applyFill="1" applyBorder="1" applyAlignment="1">
      <alignment horizontal="justify" vertical="center" wrapText="1"/>
    </xf>
    <xf numFmtId="0" fontId="6" fillId="0" borderId="0" xfId="0" applyFont="1" applyFill="1" applyAlignment="1">
      <alignment horizontal="right"/>
    </xf>
    <xf numFmtId="166" fontId="6" fillId="0" borderId="0" xfId="0" applyNumberFormat="1" applyFont="1" applyFill="1"/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wrapText="1"/>
    </xf>
    <xf numFmtId="165" fontId="15" fillId="0" borderId="0" xfId="1" applyNumberFormat="1" applyFont="1" applyFill="1" applyAlignment="1">
      <alignment vertical="center"/>
    </xf>
    <xf numFmtId="165" fontId="14" fillId="0" borderId="0" xfId="1" applyNumberFormat="1" applyFont="1" applyFill="1" applyAlignment="1">
      <alignment vertical="center"/>
    </xf>
    <xf numFmtId="165" fontId="3" fillId="0" borderId="0" xfId="1" applyNumberFormat="1" applyFont="1" applyFill="1" applyAlignment="1">
      <alignment vertical="center"/>
    </xf>
    <xf numFmtId="165" fontId="18" fillId="0" borderId="0" xfId="1" applyNumberFormat="1" applyFont="1" applyFill="1" applyBorder="1"/>
    <xf numFmtId="165" fontId="3" fillId="0" borderId="0" xfId="1" applyNumberFormat="1" applyFont="1" applyFill="1" applyBorder="1" applyAlignment="1">
      <alignment wrapText="1"/>
    </xf>
    <xf numFmtId="165" fontId="3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9" fillId="0" borderId="4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wrapText="1"/>
    </xf>
    <xf numFmtId="0" fontId="19" fillId="0" borderId="1" xfId="0" applyFont="1" applyFill="1" applyBorder="1" applyAlignment="1">
      <alignment horizontal="left" wrapText="1"/>
    </xf>
    <xf numFmtId="165" fontId="19" fillId="0" borderId="1" xfId="1" applyNumberFormat="1" applyFont="1" applyFill="1" applyBorder="1" applyAlignment="1">
      <alignment wrapText="1"/>
    </xf>
    <xf numFmtId="0" fontId="20" fillId="0" borderId="1" xfId="0" applyFont="1" applyFill="1" applyBorder="1" applyAlignment="1">
      <alignment wrapText="1"/>
    </xf>
    <xf numFmtId="165" fontId="0" fillId="0" borderId="1" xfId="1" applyNumberFormat="1" applyFont="1" applyFill="1" applyBorder="1"/>
    <xf numFmtId="0" fontId="0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justify" vertical="center" wrapText="1"/>
    </xf>
    <xf numFmtId="0" fontId="19" fillId="0" borderId="0" xfId="0" applyFont="1" applyFill="1" applyBorder="1" applyAlignment="1">
      <alignment horizontal="right" vertical="center" wrapText="1"/>
    </xf>
    <xf numFmtId="165" fontId="19" fillId="0" borderId="0" xfId="1" applyNumberFormat="1" applyFont="1" applyFill="1" applyBorder="1" applyAlignment="1">
      <alignment wrapText="1"/>
    </xf>
    <xf numFmtId="165" fontId="19" fillId="0" borderId="1" xfId="1" applyNumberFormat="1" applyFont="1" applyFill="1" applyBorder="1" applyAlignment="1">
      <alignment horizontal="right" wrapText="1"/>
    </xf>
    <xf numFmtId="167" fontId="19" fillId="0" borderId="1" xfId="0" applyNumberFormat="1" applyFont="1" applyFill="1" applyBorder="1" applyAlignment="1" applyProtection="1">
      <alignment wrapText="1"/>
      <protection hidden="1"/>
    </xf>
    <xf numFmtId="165" fontId="23" fillId="0" borderId="0" xfId="1" applyNumberFormat="1" applyFont="1" applyFill="1" applyBorder="1" applyAlignment="1">
      <alignment vertical="center"/>
    </xf>
    <xf numFmtId="165" fontId="24" fillId="0" borderId="0" xfId="1" applyNumberFormat="1" applyFont="1" applyFill="1" applyBorder="1" applyAlignment="1">
      <alignment vertical="center"/>
    </xf>
    <xf numFmtId="0" fontId="3" fillId="0" borderId="0" xfId="0" applyFont="1" applyFill="1" applyAlignment="1">
      <alignment wrapText="1"/>
    </xf>
    <xf numFmtId="0" fontId="19" fillId="0" borderId="1" xfId="1" applyNumberFormat="1" applyFont="1" applyFill="1" applyBorder="1" applyAlignment="1">
      <alignment wrapText="1"/>
    </xf>
    <xf numFmtId="0" fontId="14" fillId="0" borderId="0" xfId="0" applyFont="1" applyFill="1" applyAlignment="1">
      <alignment horizontal="justify"/>
    </xf>
    <xf numFmtId="0" fontId="0" fillId="0" borderId="0" xfId="0" applyFont="1" applyFill="1" applyAlignment="1">
      <alignment vertical="center"/>
    </xf>
    <xf numFmtId="0" fontId="0" fillId="0" borderId="0" xfId="0" applyFont="1" applyFill="1"/>
    <xf numFmtId="165" fontId="15" fillId="0" borderId="0" xfId="1" applyNumberFormat="1" applyFont="1" applyFill="1" applyAlignment="1">
      <alignment horizontal="justify" vertical="center"/>
    </xf>
    <xf numFmtId="165" fontId="14" fillId="0" borderId="0" xfId="1" applyNumberFormat="1" applyFont="1" applyFill="1" applyAlignment="1">
      <alignment horizontal="justify" vertical="center"/>
    </xf>
    <xf numFmtId="165" fontId="19" fillId="0" borderId="0" xfId="1" applyNumberFormat="1" applyFont="1" applyFill="1" applyBorder="1" applyAlignment="1">
      <alignment horizontal="right" wrapText="1"/>
    </xf>
    <xf numFmtId="165" fontId="19" fillId="0" borderId="0" xfId="1" applyNumberFormat="1" applyFont="1" applyFill="1" applyBorder="1" applyAlignment="1">
      <alignment horizontal="left"/>
    </xf>
    <xf numFmtId="167" fontId="21" fillId="0" borderId="1" xfId="2" applyNumberFormat="1" applyFont="1" applyFill="1" applyBorder="1" applyAlignment="1" applyProtection="1">
      <alignment wrapText="1"/>
      <protection hidden="1"/>
    </xf>
    <xf numFmtId="167" fontId="19" fillId="0" borderId="0" xfId="0" applyNumberFormat="1" applyFont="1" applyFill="1" applyBorder="1" applyAlignment="1" applyProtection="1">
      <alignment wrapText="1"/>
      <protection hidden="1"/>
    </xf>
    <xf numFmtId="169" fontId="19" fillId="0" borderId="0" xfId="0" applyNumberFormat="1" applyFont="1" applyFill="1" applyBorder="1" applyAlignment="1">
      <alignment horizontal="center"/>
    </xf>
    <xf numFmtId="165" fontId="0" fillId="0" borderId="0" xfId="1" applyNumberFormat="1" applyFont="1" applyFill="1" applyBorder="1"/>
    <xf numFmtId="169" fontId="19" fillId="0" borderId="0" xfId="1" applyNumberFormat="1" applyFont="1" applyFill="1" applyBorder="1" applyAlignment="1">
      <alignment wrapText="1"/>
    </xf>
    <xf numFmtId="169" fontId="19" fillId="0" borderId="0" xfId="1" applyNumberFormat="1" applyFont="1" applyFill="1" applyBorder="1" applyAlignment="1"/>
    <xf numFmtId="0" fontId="19" fillId="0" borderId="0" xfId="0" applyFont="1" applyFill="1" applyBorder="1" applyAlignment="1">
      <alignment wrapText="1"/>
    </xf>
    <xf numFmtId="165" fontId="22" fillId="0" borderId="0" xfId="1" applyNumberFormat="1" applyFont="1" applyFill="1" applyBorder="1" applyAlignment="1">
      <alignment horizontal="center" wrapText="1"/>
    </xf>
    <xf numFmtId="165" fontId="23" fillId="0" borderId="0" xfId="1" applyNumberFormat="1" applyFont="1" applyFill="1"/>
    <xf numFmtId="165" fontId="24" fillId="0" borderId="0" xfId="1" applyNumberFormat="1" applyFont="1" applyFill="1"/>
    <xf numFmtId="165" fontId="0" fillId="0" borderId="0" xfId="1" applyNumberFormat="1" applyFont="1" applyFill="1"/>
    <xf numFmtId="0" fontId="25" fillId="0" borderId="1" xfId="0" applyFont="1" applyFill="1" applyBorder="1" applyAlignment="1">
      <alignment horizontal="left" wrapText="1"/>
    </xf>
    <xf numFmtId="0" fontId="19" fillId="0" borderId="1" xfId="0" applyFont="1" applyFill="1" applyBorder="1" applyAlignment="1">
      <alignment horizontal="left" vertical="center" wrapText="1"/>
    </xf>
    <xf numFmtId="0" fontId="27" fillId="0" borderId="0" xfId="0" applyFont="1" applyFill="1"/>
    <xf numFmtId="0" fontId="19" fillId="0" borderId="0" xfId="0" applyNumberFormat="1" applyFont="1" applyFill="1" applyBorder="1" applyAlignment="1">
      <alignment horizontal="justify" wrapText="1"/>
    </xf>
    <xf numFmtId="165" fontId="28" fillId="0" borderId="0" xfId="1" applyNumberFormat="1" applyFont="1" applyFill="1" applyAlignment="1">
      <alignment horizontal="left"/>
    </xf>
    <xf numFmtId="165" fontId="26" fillId="0" borderId="0" xfId="1" applyNumberFormat="1" applyFont="1" applyFill="1"/>
    <xf numFmtId="165" fontId="27" fillId="0" borderId="0" xfId="1" applyNumberFormat="1" applyFont="1" applyFill="1"/>
    <xf numFmtId="0" fontId="14" fillId="0" borderId="0" xfId="0" applyFont="1" applyFill="1"/>
    <xf numFmtId="0" fontId="0" fillId="0" borderId="0" xfId="0" applyFont="1" applyFill="1" applyAlignment="1"/>
    <xf numFmtId="49" fontId="25" fillId="0" borderId="0" xfId="0" applyNumberFormat="1" applyFont="1" applyFill="1" applyBorder="1" applyAlignment="1">
      <alignment wrapText="1"/>
    </xf>
    <xf numFmtId="165" fontId="25" fillId="0" borderId="0" xfId="1" applyNumberFormat="1" applyFont="1" applyFill="1" applyBorder="1" applyAlignment="1">
      <alignment horizontal="center" wrapText="1"/>
    </xf>
    <xf numFmtId="165" fontId="15" fillId="0" borderId="0" xfId="1" applyNumberFormat="1" applyFont="1" applyFill="1"/>
    <xf numFmtId="165" fontId="22" fillId="0" borderId="0" xfId="1" applyNumberFormat="1" applyFont="1" applyFill="1"/>
    <xf numFmtId="0" fontId="22" fillId="0" borderId="0" xfId="0" applyFont="1" applyFill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165" fontId="6" fillId="0" borderId="0" xfId="1" applyNumberFormat="1" applyFont="1" applyFill="1" applyBorder="1" applyAlignment="1">
      <alignment wrapText="1"/>
    </xf>
    <xf numFmtId="0" fontId="6" fillId="0" borderId="0" xfId="0" applyFont="1" applyFill="1" applyBorder="1" applyAlignment="1">
      <alignment horizontal="left" wrapText="1"/>
    </xf>
    <xf numFmtId="0" fontId="19" fillId="2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165" fontId="15" fillId="0" borderId="0" xfId="1" applyNumberFormat="1" applyFont="1" applyFill="1" applyBorder="1" applyAlignment="1">
      <alignment horizontal="center" vertical="center" wrapText="1"/>
    </xf>
    <xf numFmtId="165" fontId="14" fillId="0" borderId="0" xfId="1" applyNumberFormat="1" applyFont="1" applyFill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wrapText="1"/>
    </xf>
    <xf numFmtId="0" fontId="19" fillId="2" borderId="1" xfId="1" applyNumberFormat="1" applyFont="1" applyFill="1" applyBorder="1" applyAlignment="1">
      <alignment wrapText="1"/>
    </xf>
    <xf numFmtId="0" fontId="30" fillId="0" borderId="0" xfId="0" applyFont="1" applyFill="1"/>
    <xf numFmtId="49" fontId="19" fillId="0" borderId="0" xfId="0" applyNumberFormat="1" applyFont="1" applyFill="1" applyBorder="1" applyAlignment="1">
      <alignment wrapText="1"/>
    </xf>
    <xf numFmtId="165" fontId="20" fillId="0" borderId="0" xfId="1" applyNumberFormat="1" applyFont="1" applyFill="1" applyAlignment="1">
      <alignment horizontal="left"/>
    </xf>
    <xf numFmtId="165" fontId="30" fillId="0" borderId="0" xfId="1" applyNumberFormat="1" applyFont="1" applyFill="1"/>
    <xf numFmtId="166" fontId="20" fillId="0" borderId="1" xfId="0" applyNumberFormat="1" applyFont="1" applyFill="1" applyBorder="1" applyAlignment="1">
      <alignment horizontal="right" wrapText="1"/>
    </xf>
    <xf numFmtId="166" fontId="21" fillId="0" borderId="1" xfId="0" applyNumberFormat="1" applyFont="1" applyFill="1" applyBorder="1" applyAlignment="1">
      <alignment horizontal="right" wrapText="1"/>
    </xf>
    <xf numFmtId="169" fontId="21" fillId="0" borderId="1" xfId="0" applyNumberFormat="1" applyFont="1" applyFill="1" applyBorder="1" applyAlignment="1">
      <alignment horizontal="right" wrapText="1"/>
    </xf>
    <xf numFmtId="169" fontId="19" fillId="0" borderId="1" xfId="1" applyNumberFormat="1" applyFont="1" applyFill="1" applyBorder="1" applyAlignment="1">
      <alignment horizontal="right"/>
    </xf>
    <xf numFmtId="166" fontId="19" fillId="0" borderId="1" xfId="0" applyNumberFormat="1" applyFont="1" applyFill="1" applyBorder="1" applyAlignment="1">
      <alignment horizontal="right" wrapText="1"/>
    </xf>
    <xf numFmtId="0" fontId="19" fillId="0" borderId="5" xfId="1" applyNumberFormat="1" applyFont="1" applyFill="1" applyBorder="1" applyAlignment="1">
      <alignment wrapText="1"/>
    </xf>
    <xf numFmtId="168" fontId="19" fillId="0" borderId="1" xfId="1" applyNumberFormat="1" applyFont="1" applyFill="1" applyBorder="1" applyAlignment="1">
      <alignment horizontal="right" wrapText="1"/>
    </xf>
    <xf numFmtId="2" fontId="19" fillId="0" borderId="5" xfId="1" applyNumberFormat="1" applyFont="1" applyFill="1" applyBorder="1" applyAlignment="1">
      <alignment horizontal="left" wrapText="1"/>
    </xf>
    <xf numFmtId="165" fontId="19" fillId="0" borderId="1" xfId="1" applyNumberFormat="1" applyFont="1" applyFill="1" applyBorder="1" applyAlignment="1" applyProtection="1">
      <alignment horizontal="right" wrapText="1"/>
      <protection hidden="1"/>
    </xf>
    <xf numFmtId="165" fontId="19" fillId="2" borderId="1" xfId="1" applyNumberFormat="1" applyFont="1" applyFill="1" applyBorder="1" applyAlignment="1">
      <alignment wrapText="1"/>
    </xf>
    <xf numFmtId="169" fontId="19" fillId="0" borderId="1" xfId="0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 applyAlignment="1">
      <alignment vertical="center"/>
    </xf>
    <xf numFmtId="165" fontId="0" fillId="0" borderId="1" xfId="1" applyNumberFormat="1" applyFont="1" applyFill="1" applyBorder="1" applyAlignment="1">
      <alignment vertical="center"/>
    </xf>
    <xf numFmtId="167" fontId="19" fillId="2" borderId="1" xfId="0" applyNumberFormat="1" applyFont="1" applyFill="1" applyBorder="1" applyAlignment="1" applyProtection="1">
      <alignment wrapText="1"/>
      <protection hidden="1"/>
    </xf>
    <xf numFmtId="0" fontId="19" fillId="0" borderId="1" xfId="1" applyNumberFormat="1" applyFont="1" applyFill="1" applyBorder="1" applyAlignment="1">
      <alignment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wrapText="1"/>
    </xf>
    <xf numFmtId="165" fontId="0" fillId="0" borderId="0" xfId="1" applyNumberFormat="1" applyFont="1" applyFill="1" applyBorder="1" applyAlignment="1">
      <alignment vertical="center"/>
    </xf>
    <xf numFmtId="168" fontId="19" fillId="0" borderId="1" xfId="0" applyNumberFormat="1" applyFont="1" applyFill="1" applyBorder="1" applyAlignment="1">
      <alignment horizontal="right" wrapText="1"/>
    </xf>
    <xf numFmtId="165" fontId="19" fillId="0" borderId="1" xfId="1" applyNumberFormat="1" applyFont="1" applyFill="1" applyBorder="1" applyAlignment="1">
      <alignment vertical="center" wrapText="1"/>
    </xf>
    <xf numFmtId="168" fontId="19" fillId="0" borderId="0" xfId="0" applyNumberFormat="1" applyFont="1" applyFill="1" applyBorder="1" applyAlignment="1">
      <alignment horizontal="center" wrapText="1"/>
    </xf>
    <xf numFmtId="165" fontId="19" fillId="0" borderId="0" xfId="1" applyNumberFormat="1" applyFont="1" applyFill="1" applyBorder="1"/>
    <xf numFmtId="165" fontId="19" fillId="0" borderId="0" xfId="1" applyNumberFormat="1" applyFont="1" applyFill="1" applyBorder="1" applyAlignment="1">
      <alignment vertical="center" wrapText="1"/>
    </xf>
    <xf numFmtId="165" fontId="19" fillId="0" borderId="1" xfId="1" applyNumberFormat="1" applyFont="1" applyFill="1" applyBorder="1" applyAlignment="1">
      <alignment horizontal="justify"/>
    </xf>
    <xf numFmtId="0" fontId="19" fillId="0" borderId="1" xfId="1" applyNumberFormat="1" applyFont="1" applyFill="1" applyBorder="1" applyAlignment="1">
      <alignment horizontal="justify" vertical="center"/>
    </xf>
    <xf numFmtId="0" fontId="19" fillId="0" borderId="0" xfId="0" applyFont="1" applyFill="1" applyBorder="1" applyAlignment="1">
      <alignment horizontal="left" vertical="center" wrapText="1"/>
    </xf>
    <xf numFmtId="170" fontId="19" fillId="0" borderId="0" xfId="1" applyNumberFormat="1" applyFont="1" applyFill="1" applyBorder="1" applyAlignment="1">
      <alignment horizontal="right" wrapText="1"/>
    </xf>
    <xf numFmtId="165" fontId="19" fillId="0" borderId="0" xfId="1" applyNumberFormat="1" applyFont="1" applyFill="1" applyBorder="1" applyAlignment="1">
      <alignment horizontal="justify"/>
    </xf>
    <xf numFmtId="0" fontId="19" fillId="0" borderId="0" xfId="1" applyNumberFormat="1" applyFont="1" applyFill="1" applyBorder="1" applyAlignment="1">
      <alignment horizontal="justify"/>
    </xf>
    <xf numFmtId="0" fontId="19" fillId="0" borderId="0" xfId="0" applyFont="1" applyFill="1" applyAlignment="1">
      <alignment horizontal="justify" vertical="center"/>
    </xf>
    <xf numFmtId="165" fontId="19" fillId="0" borderId="1" xfId="1" applyNumberFormat="1" applyFont="1" applyFill="1" applyBorder="1" applyAlignment="1">
      <alignment horizontal="left" vertical="center" wrapText="1"/>
    </xf>
    <xf numFmtId="0" fontId="25" fillId="0" borderId="1" xfId="0" applyFont="1" applyFill="1" applyBorder="1" applyAlignment="1">
      <alignment horizontal="left" vertical="center" wrapText="1"/>
    </xf>
    <xf numFmtId="0" fontId="19" fillId="0" borderId="1" xfId="1" applyNumberFormat="1" applyFont="1" applyFill="1" applyBorder="1" applyAlignment="1">
      <alignment horizontal="left" vertical="center" wrapText="1"/>
    </xf>
    <xf numFmtId="165" fontId="22" fillId="0" borderId="0" xfId="1" applyNumberFormat="1" applyFont="1" applyFill="1" applyBorder="1" applyAlignment="1">
      <alignment wrapText="1"/>
    </xf>
    <xf numFmtId="0" fontId="19" fillId="0" borderId="0" xfId="1" applyNumberFormat="1" applyFont="1" applyFill="1" applyBorder="1" applyAlignment="1">
      <alignment horizontal="left" vertical="center" wrapText="1"/>
    </xf>
    <xf numFmtId="0" fontId="19" fillId="0" borderId="0" xfId="1" applyNumberFormat="1" applyFont="1" applyFill="1" applyBorder="1" applyAlignment="1">
      <alignment horizontal="justify" vertical="center"/>
    </xf>
    <xf numFmtId="0" fontId="19" fillId="0" borderId="1" xfId="1" applyNumberFormat="1" applyFont="1" applyFill="1" applyBorder="1" applyAlignment="1">
      <alignment horizontal="justify" vertical="center" wrapText="1"/>
    </xf>
    <xf numFmtId="167" fontId="19" fillId="0" borderId="0" xfId="2" applyNumberFormat="1" applyFont="1" applyFill="1" applyBorder="1" applyAlignment="1" applyProtection="1">
      <alignment wrapText="1"/>
      <protection hidden="1"/>
    </xf>
    <xf numFmtId="169" fontId="19" fillId="0" borderId="0" xfId="0" applyNumberFormat="1" applyFont="1" applyFill="1" applyBorder="1" applyAlignment="1">
      <alignment horizontal="right" wrapText="1"/>
    </xf>
    <xf numFmtId="165" fontId="19" fillId="0" borderId="0" xfId="1" applyNumberFormat="1" applyFont="1" applyFill="1" applyBorder="1" applyAlignment="1">
      <alignment horizontal="right"/>
    </xf>
    <xf numFmtId="0" fontId="20" fillId="0" borderId="4" xfId="0" applyFont="1" applyFill="1" applyBorder="1" applyAlignment="1">
      <alignment wrapText="1"/>
    </xf>
    <xf numFmtId="0" fontId="21" fillId="0" borderId="4" xfId="0" applyFont="1" applyFill="1" applyBorder="1" applyAlignment="1">
      <alignment wrapText="1"/>
    </xf>
    <xf numFmtId="165" fontId="19" fillId="0" borderId="1" xfId="1" applyNumberFormat="1" applyFont="1" applyFill="1" applyBorder="1" applyAlignment="1">
      <alignment horizontal="justify" vertical="center"/>
    </xf>
    <xf numFmtId="165" fontId="21" fillId="0" borderId="1" xfId="1" applyNumberFormat="1" applyFont="1" applyFill="1" applyBorder="1" applyAlignment="1">
      <alignment horizontal="right" wrapText="1"/>
    </xf>
    <xf numFmtId="165" fontId="21" fillId="0" borderId="1" xfId="1" applyNumberFormat="1" applyFont="1" applyFill="1" applyBorder="1" applyAlignment="1">
      <alignment horizontal="justify" vertical="center"/>
    </xf>
    <xf numFmtId="0" fontId="14" fillId="0" borderId="0" xfId="0" applyFont="1" applyFill="1" applyBorder="1" applyAlignment="1">
      <alignment horizontal="justify" vertical="center"/>
    </xf>
    <xf numFmtId="167" fontId="21" fillId="0" borderId="0" xfId="0" applyNumberFormat="1" applyFont="1" applyFill="1" applyBorder="1" applyAlignment="1" applyProtection="1">
      <alignment wrapText="1"/>
      <protection hidden="1"/>
    </xf>
    <xf numFmtId="166" fontId="21" fillId="0" borderId="0" xfId="0" applyNumberFormat="1" applyFont="1" applyFill="1" applyBorder="1" applyAlignment="1">
      <alignment wrapText="1"/>
    </xf>
    <xf numFmtId="165" fontId="21" fillId="0" borderId="0" xfId="1" applyNumberFormat="1" applyFont="1" applyFill="1" applyBorder="1" applyAlignment="1">
      <alignment horizontal="left"/>
    </xf>
    <xf numFmtId="165" fontId="21" fillId="0" borderId="0" xfId="1" applyNumberFormat="1" applyFont="1" applyFill="1" applyBorder="1"/>
    <xf numFmtId="0" fontId="19" fillId="0" borderId="0" xfId="1" applyNumberFormat="1" applyFont="1" applyFill="1" applyBorder="1" applyAlignment="1">
      <alignment wrapText="1"/>
    </xf>
    <xf numFmtId="0" fontId="19" fillId="0" borderId="4" xfId="0" applyFont="1" applyFill="1" applyBorder="1" applyAlignment="1">
      <alignment wrapText="1"/>
    </xf>
    <xf numFmtId="2" fontId="19" fillId="0" borderId="1" xfId="1" applyNumberFormat="1" applyFont="1" applyFill="1" applyBorder="1" applyAlignment="1">
      <alignment wrapText="1"/>
    </xf>
    <xf numFmtId="0" fontId="19" fillId="2" borderId="1" xfId="1" applyNumberFormat="1" applyFont="1" applyFill="1" applyBorder="1" applyAlignment="1">
      <alignment horizontal="left" wrapText="1"/>
    </xf>
    <xf numFmtId="165" fontId="0" fillId="0" borderId="1" xfId="1" applyNumberFormat="1" applyFont="1" applyFill="1" applyBorder="1" applyAlignment="1">
      <alignment horizontal="center"/>
    </xf>
    <xf numFmtId="165" fontId="0" fillId="0" borderId="0" xfId="1" applyNumberFormat="1" applyFont="1" applyFill="1" applyAlignment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vertical="center" wrapText="1"/>
    </xf>
    <xf numFmtId="168" fontId="31" fillId="0" borderId="1" xfId="1" applyNumberFormat="1" applyFont="1" applyFill="1" applyBorder="1" applyAlignment="1">
      <alignment wrapText="1"/>
    </xf>
    <xf numFmtId="168" fontId="31" fillId="0" borderId="1" xfId="0" applyNumberFormat="1" applyFont="1" applyFill="1" applyBorder="1" applyAlignment="1">
      <alignment wrapText="1"/>
    </xf>
    <xf numFmtId="168" fontId="22" fillId="0" borderId="1" xfId="0" applyNumberFormat="1" applyFont="1" applyFill="1" applyBorder="1" applyAlignment="1">
      <alignment wrapText="1"/>
    </xf>
    <xf numFmtId="168" fontId="25" fillId="0" borderId="1" xfId="0" applyNumberFormat="1" applyFont="1" applyFill="1" applyBorder="1" applyAlignment="1">
      <alignment wrapText="1"/>
    </xf>
    <xf numFmtId="0" fontId="20" fillId="0" borderId="1" xfId="0" applyFont="1" applyFill="1" applyBorder="1" applyAlignment="1">
      <alignment horizontal="left" vertical="center" wrapText="1"/>
    </xf>
    <xf numFmtId="0" fontId="19" fillId="0" borderId="2" xfId="0" applyFont="1" applyFill="1" applyBorder="1" applyAlignment="1"/>
    <xf numFmtId="0" fontId="19" fillId="0" borderId="5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justify" wrapText="1"/>
    </xf>
    <xf numFmtId="165" fontId="19" fillId="0" borderId="0" xfId="1" applyNumberFormat="1" applyFont="1" applyFill="1" applyBorder="1" applyAlignment="1">
      <alignment horizontal="center" wrapText="1"/>
    </xf>
    <xf numFmtId="0" fontId="19" fillId="0" borderId="1" xfId="0" applyFont="1" applyFill="1" applyBorder="1" applyAlignment="1">
      <alignment horizontal="justify"/>
    </xf>
    <xf numFmtId="0" fontId="20" fillId="0" borderId="1" xfId="0" applyFont="1" applyFill="1" applyBorder="1" applyAlignment="1">
      <alignment horizontal="left" wrapText="1"/>
    </xf>
    <xf numFmtId="165" fontId="30" fillId="0" borderId="0" xfId="1" applyNumberFormat="1" applyFont="1" applyFill="1" applyAlignment="1">
      <alignment vertical="center"/>
    </xf>
    <xf numFmtId="0" fontId="20" fillId="0" borderId="0" xfId="0" applyFont="1" applyFill="1" applyBorder="1" applyAlignment="1">
      <alignment horizontal="left" wrapText="1"/>
    </xf>
    <xf numFmtId="165" fontId="20" fillId="0" borderId="0" xfId="1" applyNumberFormat="1" applyFont="1" applyFill="1" applyBorder="1" applyAlignment="1">
      <alignment horizontal="center" wrapText="1"/>
    </xf>
    <xf numFmtId="165" fontId="32" fillId="0" borderId="0" xfId="1" applyNumberFormat="1" applyFont="1" applyFill="1" applyBorder="1" applyAlignment="1">
      <alignment horizontal="center" wrapText="1"/>
    </xf>
    <xf numFmtId="165" fontId="31" fillId="0" borderId="0" xfId="1" applyNumberFormat="1" applyFont="1" applyFill="1" applyBorder="1" applyAlignment="1">
      <alignment horizontal="center" wrapText="1"/>
    </xf>
    <xf numFmtId="0" fontId="30" fillId="0" borderId="0" xfId="0" applyFont="1" applyFill="1" applyAlignment="1">
      <alignment vertical="center"/>
    </xf>
    <xf numFmtId="0" fontId="19" fillId="0" borderId="0" xfId="0" applyFont="1" applyFill="1" applyBorder="1" applyAlignment="1">
      <alignment vertical="center" wrapText="1"/>
    </xf>
    <xf numFmtId="0" fontId="20" fillId="2" borderId="4" xfId="0" applyFont="1" applyFill="1" applyBorder="1" applyAlignment="1">
      <alignment vertical="center" wrapText="1"/>
    </xf>
    <xf numFmtId="0" fontId="20" fillId="2" borderId="1" xfId="0" applyFont="1" applyFill="1" applyBorder="1" applyAlignment="1">
      <alignment wrapText="1"/>
    </xf>
    <xf numFmtId="167" fontId="20" fillId="2" borderId="1" xfId="0" applyNumberFormat="1" applyFont="1" applyFill="1" applyBorder="1" applyAlignment="1" applyProtection="1">
      <alignment wrapText="1"/>
      <protection hidden="1"/>
    </xf>
    <xf numFmtId="0" fontId="25" fillId="2" borderId="4" xfId="0" applyFont="1" applyFill="1" applyBorder="1" applyAlignment="1">
      <alignment wrapText="1"/>
    </xf>
    <xf numFmtId="0" fontId="31" fillId="2" borderId="1" xfId="0" applyFont="1" applyFill="1" applyBorder="1" applyAlignment="1">
      <alignment wrapText="1"/>
    </xf>
    <xf numFmtId="165" fontId="19" fillId="0" borderId="0" xfId="0" applyNumberFormat="1" applyFont="1" applyFill="1" applyBorder="1" applyAlignment="1">
      <alignment vertical="center" wrapText="1"/>
    </xf>
    <xf numFmtId="165" fontId="20" fillId="0" borderId="0" xfId="0" applyNumberFormat="1" applyFont="1" applyFill="1" applyBorder="1" applyAlignment="1">
      <alignment vertical="center" wrapText="1"/>
    </xf>
    <xf numFmtId="166" fontId="20" fillId="0" borderId="0" xfId="0" applyNumberFormat="1" applyFont="1" applyFill="1" applyBorder="1" applyAlignment="1">
      <alignment vertical="center" wrapText="1"/>
    </xf>
    <xf numFmtId="164" fontId="20" fillId="0" borderId="0" xfId="1" applyFont="1" applyFill="1" applyBorder="1" applyAlignment="1">
      <alignment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wrapText="1"/>
    </xf>
    <xf numFmtId="165" fontId="25" fillId="2" borderId="0" xfId="0" applyNumberFormat="1" applyFont="1" applyFill="1" applyBorder="1" applyAlignment="1">
      <alignment vertical="center" wrapText="1"/>
    </xf>
    <xf numFmtId="165" fontId="31" fillId="2" borderId="0" xfId="1" applyNumberFormat="1" applyFont="1" applyFill="1" applyBorder="1" applyAlignment="1">
      <alignment vertical="center" wrapText="1"/>
    </xf>
    <xf numFmtId="165" fontId="33" fillId="0" borderId="0" xfId="1" applyNumberFormat="1" applyFont="1" applyFill="1" applyBorder="1"/>
    <xf numFmtId="165" fontId="23" fillId="0" borderId="0" xfId="1" applyNumberFormat="1" applyFont="1" applyFill="1" applyAlignment="1">
      <alignment vertical="center"/>
    </xf>
    <xf numFmtId="165" fontId="24" fillId="0" borderId="0" xfId="1" applyNumberFormat="1" applyFont="1" applyFill="1" applyAlignment="1">
      <alignment vertical="center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vertical="center" wrapText="1"/>
    </xf>
    <xf numFmtId="165" fontId="20" fillId="0" borderId="0" xfId="1" applyNumberFormat="1" applyFont="1" applyFill="1" applyBorder="1" applyAlignment="1">
      <alignment vertical="center" wrapText="1"/>
    </xf>
    <xf numFmtId="165" fontId="21" fillId="0" borderId="0" xfId="0" applyNumberFormat="1" applyFont="1" applyFill="1" applyBorder="1" applyAlignment="1">
      <alignment vertical="center" wrapText="1"/>
    </xf>
    <xf numFmtId="165" fontId="19" fillId="0" borderId="0" xfId="1" applyNumberFormat="1" applyFont="1" applyFill="1" applyAlignment="1">
      <alignment horizontal="right" vertical="center"/>
    </xf>
    <xf numFmtId="0" fontId="19" fillId="0" borderId="1" xfId="0" applyNumberFormat="1" applyFont="1" applyFill="1" applyBorder="1" applyAlignment="1">
      <alignment horizontal="left" vertical="top" wrapText="1"/>
    </xf>
    <xf numFmtId="165" fontId="27" fillId="0" borderId="1" xfId="1" applyNumberFormat="1" applyFont="1" applyFill="1" applyBorder="1" applyAlignment="1">
      <alignment vertical="center"/>
    </xf>
    <xf numFmtId="165" fontId="19" fillId="0" borderId="0" xfId="1" applyNumberFormat="1" applyFont="1" applyFill="1" applyAlignment="1">
      <alignment horizontal="justify" vertical="center"/>
    </xf>
    <xf numFmtId="165" fontId="19" fillId="0" borderId="0" xfId="1" applyNumberFormat="1" applyFont="1" applyFill="1" applyBorder="1" applyAlignment="1">
      <alignment horizontal="justify" vertical="center"/>
    </xf>
    <xf numFmtId="165" fontId="3" fillId="0" borderId="0" xfId="1" applyNumberFormat="1" applyFont="1" applyFill="1" applyBorder="1"/>
    <xf numFmtId="165" fontId="19" fillId="0" borderId="0" xfId="1" applyNumberFormat="1" applyFont="1" applyFill="1"/>
    <xf numFmtId="165" fontId="4" fillId="0" borderId="0" xfId="1" applyNumberFormat="1" applyFont="1" applyFill="1"/>
    <xf numFmtId="0" fontId="19" fillId="0" borderId="1" xfId="0" applyFont="1" applyFill="1" applyBorder="1" applyAlignment="1">
      <alignment horizontal="right" wrapText="1"/>
    </xf>
    <xf numFmtId="165" fontId="19" fillId="0" borderId="3" xfId="1" applyNumberFormat="1" applyFont="1" applyFill="1" applyBorder="1" applyAlignment="1" applyProtection="1">
      <alignment horizontal="right" wrapText="1"/>
      <protection hidden="1"/>
    </xf>
    <xf numFmtId="168" fontId="21" fillId="0" borderId="1" xfId="0" applyNumberFormat="1" applyFont="1" applyFill="1" applyBorder="1" applyAlignment="1">
      <alignment horizontal="right" wrapText="1"/>
    </xf>
    <xf numFmtId="165" fontId="19" fillId="0" borderId="3" xfId="1" applyNumberFormat="1" applyFont="1" applyFill="1" applyBorder="1" applyAlignment="1">
      <alignment horizontal="right" wrapText="1"/>
    </xf>
    <xf numFmtId="165" fontId="22" fillId="0" borderId="1" xfId="1" applyNumberFormat="1" applyFont="1" applyFill="1" applyBorder="1" applyAlignment="1">
      <alignment horizontal="right" wrapText="1"/>
    </xf>
    <xf numFmtId="169" fontId="19" fillId="0" borderId="1" xfId="1" applyNumberFormat="1" applyFont="1" applyFill="1" applyBorder="1" applyAlignment="1">
      <alignment horizontal="right" wrapText="1"/>
    </xf>
    <xf numFmtId="165" fontId="25" fillId="0" borderId="1" xfId="1" applyNumberFormat="1" applyFont="1" applyFill="1" applyBorder="1" applyAlignment="1">
      <alignment horizontal="right" wrapText="1"/>
    </xf>
    <xf numFmtId="169" fontId="25" fillId="0" borderId="1" xfId="1" applyNumberFormat="1" applyFont="1" applyFill="1" applyBorder="1" applyAlignment="1">
      <alignment horizontal="right" wrapText="1"/>
    </xf>
    <xf numFmtId="165" fontId="19" fillId="0" borderId="1" xfId="0" applyNumberFormat="1" applyFont="1" applyFill="1" applyBorder="1" applyAlignment="1">
      <alignment horizontal="right" wrapText="1"/>
    </xf>
    <xf numFmtId="165" fontId="20" fillId="0" borderId="1" xfId="1" applyNumberFormat="1" applyFont="1" applyFill="1" applyBorder="1" applyAlignment="1">
      <alignment horizontal="right" wrapText="1"/>
    </xf>
    <xf numFmtId="169" fontId="21" fillId="0" borderId="1" xfId="1" applyNumberFormat="1" applyFont="1" applyFill="1" applyBorder="1" applyAlignment="1">
      <alignment horizontal="right" wrapText="1"/>
    </xf>
    <xf numFmtId="169" fontId="21" fillId="0" borderId="1" xfId="1" applyNumberFormat="1" applyFont="1" applyFill="1" applyBorder="1" applyAlignment="1">
      <alignment horizontal="right" vertical="center" wrapText="1"/>
    </xf>
    <xf numFmtId="165" fontId="20" fillId="0" borderId="1" xfId="1" applyNumberFormat="1" applyFont="1" applyFill="1" applyBorder="1" applyAlignment="1">
      <alignment wrapText="1"/>
    </xf>
    <xf numFmtId="166" fontId="21" fillId="0" borderId="3" xfId="0" applyNumberFormat="1" applyFont="1" applyFill="1" applyBorder="1" applyAlignment="1">
      <alignment horizontal="right" wrapText="1"/>
    </xf>
    <xf numFmtId="170" fontId="31" fillId="0" borderId="1" xfId="1" applyNumberFormat="1" applyFont="1" applyFill="1" applyBorder="1" applyAlignment="1">
      <alignment horizontal="right" wrapText="1"/>
    </xf>
    <xf numFmtId="170" fontId="22" fillId="0" borderId="1" xfId="1" applyNumberFormat="1" applyFont="1" applyFill="1" applyBorder="1" applyAlignment="1">
      <alignment horizontal="right" wrapText="1"/>
    </xf>
    <xf numFmtId="170" fontId="25" fillId="0" borderId="1" xfId="1" applyNumberFormat="1" applyFont="1" applyFill="1" applyBorder="1" applyAlignment="1">
      <alignment horizontal="right" wrapText="1"/>
    </xf>
    <xf numFmtId="170" fontId="19" fillId="0" borderId="1" xfId="1" applyNumberFormat="1" applyFont="1" applyFill="1" applyBorder="1" applyAlignment="1">
      <alignment horizontal="right" wrapText="1"/>
    </xf>
    <xf numFmtId="170" fontId="21" fillId="0" borderId="1" xfId="1" applyNumberFormat="1" applyFont="1" applyFill="1" applyBorder="1" applyAlignment="1">
      <alignment horizontal="right" wrapText="1"/>
    </xf>
    <xf numFmtId="168" fontId="20" fillId="0" borderId="1" xfId="1" applyNumberFormat="1" applyFont="1" applyFill="1" applyBorder="1" applyAlignment="1">
      <alignment horizontal="right" wrapText="1"/>
    </xf>
    <xf numFmtId="170" fontId="20" fillId="0" borderId="1" xfId="1" applyNumberFormat="1" applyFont="1" applyFill="1" applyBorder="1" applyAlignment="1">
      <alignment horizontal="right" wrapText="1"/>
    </xf>
    <xf numFmtId="165" fontId="22" fillId="2" borderId="1" xfId="1" applyNumberFormat="1" applyFont="1" applyFill="1" applyBorder="1" applyAlignment="1">
      <alignment horizontal="right" vertical="center" wrapText="1"/>
    </xf>
    <xf numFmtId="165" fontId="31" fillId="2" borderId="1" xfId="1" applyNumberFormat="1" applyFont="1" applyFill="1" applyBorder="1" applyAlignment="1">
      <alignment horizontal="right" vertical="center" wrapText="1"/>
    </xf>
    <xf numFmtId="165" fontId="20" fillId="2" borderId="1" xfId="0" applyNumberFormat="1" applyFont="1" applyFill="1" applyBorder="1" applyAlignment="1">
      <alignment horizontal="right" vertical="center" wrapText="1"/>
    </xf>
    <xf numFmtId="165" fontId="25" fillId="2" borderId="1" xfId="0" applyNumberFormat="1" applyFont="1" applyFill="1" applyBorder="1" applyAlignment="1">
      <alignment horizontal="right" vertical="center" wrapText="1"/>
    </xf>
    <xf numFmtId="166" fontId="20" fillId="2" borderId="1" xfId="0" applyNumberFormat="1" applyFont="1" applyFill="1" applyBorder="1" applyAlignment="1">
      <alignment horizontal="right" vertical="center" wrapText="1"/>
    </xf>
    <xf numFmtId="165" fontId="20" fillId="2" borderId="1" xfId="1" applyNumberFormat="1" applyFont="1" applyFill="1" applyBorder="1" applyAlignment="1">
      <alignment horizontal="right" vertical="center" wrapText="1"/>
    </xf>
    <xf numFmtId="165" fontId="31" fillId="2" borderId="1" xfId="0" applyNumberFormat="1" applyFont="1" applyFill="1" applyBorder="1" applyAlignment="1">
      <alignment horizontal="right" vertical="center" wrapText="1"/>
    </xf>
    <xf numFmtId="169" fontId="25" fillId="2" borderId="1" xfId="0" applyNumberFormat="1" applyFont="1" applyFill="1" applyBorder="1" applyAlignment="1">
      <alignment horizontal="right" vertical="center" wrapText="1"/>
    </xf>
    <xf numFmtId="169" fontId="31" fillId="2" borderId="1" xfId="1" applyNumberFormat="1" applyFont="1" applyFill="1" applyBorder="1" applyAlignment="1">
      <alignment horizontal="right" vertical="center" wrapText="1"/>
    </xf>
    <xf numFmtId="165" fontId="25" fillId="2" borderId="1" xfId="1" applyNumberFormat="1" applyFont="1" applyFill="1" applyBorder="1" applyAlignment="1">
      <alignment horizontal="right" vertical="center" wrapText="1"/>
    </xf>
    <xf numFmtId="165" fontId="21" fillId="2" borderId="1" xfId="1" applyNumberFormat="1" applyFont="1" applyFill="1" applyBorder="1" applyAlignment="1">
      <alignment horizontal="right" vertical="center" wrapText="1"/>
    </xf>
    <xf numFmtId="169" fontId="25" fillId="2" borderId="1" xfId="1" applyNumberFormat="1" applyFont="1" applyFill="1" applyBorder="1" applyAlignment="1">
      <alignment horizontal="right" vertical="center" wrapText="1"/>
    </xf>
    <xf numFmtId="169" fontId="31" fillId="2" borderId="1" xfId="0" applyNumberFormat="1" applyFont="1" applyFill="1" applyBorder="1" applyAlignment="1">
      <alignment horizontal="righ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165" fontId="21" fillId="0" borderId="1" xfId="1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22" fillId="0" borderId="0" xfId="0" applyNumberFormat="1" applyFont="1" applyFill="1" applyBorder="1" applyAlignment="1">
      <alignment horizontal="justify" vertical="center" wrapText="1"/>
    </xf>
    <xf numFmtId="0" fontId="14" fillId="0" borderId="0" xfId="0" applyNumberFormat="1" applyFont="1" applyFill="1" applyBorder="1" applyAlignment="1">
      <alignment horizontal="left" wrapText="1"/>
    </xf>
    <xf numFmtId="0" fontId="14" fillId="0" borderId="0" xfId="0" applyFont="1" applyFill="1" applyAlignment="1">
      <alignment horizontal="left" wrapText="1"/>
    </xf>
    <xf numFmtId="0" fontId="19" fillId="0" borderId="0" xfId="0" applyFont="1" applyFill="1" applyBorder="1" applyAlignment="1">
      <alignment horizontal="right"/>
    </xf>
  </cellXfs>
  <cellStyles count="6">
    <cellStyle name="Обычный" xfId="0" builtinId="0"/>
    <cellStyle name="Обычный 2" xfId="2"/>
    <cellStyle name="Обычный 2 2" xfId="3"/>
    <cellStyle name="Финансовый" xfId="1" builtinId="3"/>
    <cellStyle name="Финансовый 2" xfId="5"/>
    <cellStyle name="Финансовый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  <pageSetUpPr fitToPage="1"/>
  </sheetPr>
  <dimension ref="A1:G366"/>
  <sheetViews>
    <sheetView tabSelected="1" view="pageBreakPreview" topLeftCell="A327" zoomScale="90" zoomScaleNormal="100" zoomScaleSheetLayoutView="90" zoomScalePageLayoutView="90" workbookViewId="0">
      <selection activeCell="E348" sqref="E348"/>
    </sheetView>
  </sheetViews>
  <sheetFormatPr defaultColWidth="9.140625" defaultRowHeight="15"/>
  <cols>
    <col min="1" max="1" width="54.28515625" style="5" customWidth="1"/>
    <col min="2" max="2" width="14.7109375" style="5" customWidth="1"/>
    <col min="3" max="3" width="13.85546875" style="5" customWidth="1"/>
    <col min="4" max="4" width="15.7109375" style="26" customWidth="1"/>
    <col min="5" max="5" width="12.85546875" style="3" customWidth="1"/>
    <col min="6" max="6" width="12.7109375" style="4" customWidth="1"/>
    <col min="7" max="7" width="58.140625" style="1" customWidth="1"/>
    <col min="8" max="8" width="36.28515625" style="5" customWidth="1"/>
    <col min="9" max="10" width="9.140625" style="5"/>
    <col min="11" max="11" width="60.28515625" style="5" customWidth="1"/>
    <col min="12" max="16384" width="9.140625" style="5"/>
  </cols>
  <sheetData>
    <row r="1" spans="1:7" ht="27" customHeight="1">
      <c r="A1" s="254" t="s">
        <v>181</v>
      </c>
      <c r="B1" s="254"/>
      <c r="C1" s="254"/>
      <c r="D1" s="254"/>
      <c r="E1" s="254"/>
      <c r="F1" s="254"/>
      <c r="G1" s="254"/>
    </row>
    <row r="2" spans="1:7" ht="9.75" customHeight="1">
      <c r="A2" s="103"/>
      <c r="B2" s="103"/>
      <c r="C2" s="103"/>
      <c r="D2" s="103"/>
      <c r="E2" s="103"/>
      <c r="F2" s="103"/>
      <c r="G2" s="204"/>
    </row>
    <row r="3" spans="1:7">
      <c r="A3" s="68"/>
      <c r="B3" s="175"/>
      <c r="C3" s="175"/>
      <c r="D3" s="175"/>
      <c r="E3" s="81"/>
      <c r="F3" s="175" t="s">
        <v>14</v>
      </c>
      <c r="G3" s="83"/>
    </row>
    <row r="4" spans="1:7" s="10" customFormat="1" ht="92.25" customHeight="1">
      <c r="A4" s="50" t="s">
        <v>16</v>
      </c>
      <c r="B4" s="50" t="s">
        <v>66</v>
      </c>
      <c r="C4" s="50" t="s">
        <v>182</v>
      </c>
      <c r="D4" s="50" t="s">
        <v>183</v>
      </c>
      <c r="E4" s="50" t="s">
        <v>25</v>
      </c>
      <c r="F4" s="50" t="s">
        <v>26</v>
      </c>
      <c r="G4" s="167"/>
    </row>
    <row r="5" spans="1:7" ht="17.25" customHeight="1">
      <c r="A5" s="250" t="s">
        <v>18</v>
      </c>
      <c r="B5" s="225">
        <f>B6+B8</f>
        <v>5949115.0999999978</v>
      </c>
      <c r="C5" s="225">
        <f>C6+C8</f>
        <v>2655890.1999999993</v>
      </c>
      <c r="D5" s="225">
        <f>D6+D8</f>
        <v>2542027.3999999994</v>
      </c>
      <c r="E5" s="228">
        <f>D5/C5*100</f>
        <v>95.712819754370869</v>
      </c>
      <c r="F5" s="228">
        <f>D5/B5*100</f>
        <v>42.729504426633135</v>
      </c>
      <c r="G5" s="83"/>
    </row>
    <row r="6" spans="1:7" ht="16.5" customHeight="1">
      <c r="A6" s="174" t="s">
        <v>19</v>
      </c>
      <c r="B6" s="225">
        <f>B32</f>
        <v>5881493.3999999976</v>
      </c>
      <c r="C6" s="225">
        <f>C32</f>
        <v>2628885.2999999993</v>
      </c>
      <c r="D6" s="225">
        <f>D32</f>
        <v>2518351.7999999993</v>
      </c>
      <c r="E6" s="228">
        <f>D6/C6*100</f>
        <v>95.795423254106979</v>
      </c>
      <c r="F6" s="228">
        <f>D6/B6*100</f>
        <v>42.818237286468779</v>
      </c>
      <c r="G6" s="83"/>
    </row>
    <row r="7" spans="1:7">
      <c r="A7" s="143" t="s">
        <v>20</v>
      </c>
      <c r="B7" s="222">
        <f>B6/B5*100</f>
        <v>98.86333179198364</v>
      </c>
      <c r="C7" s="222">
        <f>C6/C5*100</f>
        <v>98.983207212406597</v>
      </c>
      <c r="D7" s="222">
        <f>D6/D5*100</f>
        <v>99.068633170515781</v>
      </c>
      <c r="E7" s="53"/>
      <c r="F7" s="53"/>
      <c r="G7" s="83"/>
    </row>
    <row r="8" spans="1:7" ht="16.5" customHeight="1">
      <c r="A8" s="174" t="s">
        <v>21</v>
      </c>
      <c r="B8" s="225">
        <f>B318</f>
        <v>67621.7</v>
      </c>
      <c r="C8" s="225">
        <f>C318</f>
        <v>27004.9</v>
      </c>
      <c r="D8" s="225">
        <f>D318</f>
        <v>23675.600000000002</v>
      </c>
      <c r="E8" s="228">
        <f>D8/C8*100</f>
        <v>87.671496654310886</v>
      </c>
      <c r="F8" s="228">
        <f>D8/B8*100</f>
        <v>35.011837915935274</v>
      </c>
      <c r="G8" s="83"/>
    </row>
    <row r="9" spans="1:7">
      <c r="A9" s="143" t="s">
        <v>20</v>
      </c>
      <c r="B9" s="222">
        <f>B8/B5*100</f>
        <v>1.1366682080163488</v>
      </c>
      <c r="C9" s="222">
        <f>C8/C5*100</f>
        <v>1.0167927875934031</v>
      </c>
      <c r="D9" s="222">
        <f>D8/D5*100</f>
        <v>0.93136682948421423</v>
      </c>
      <c r="E9" s="53"/>
      <c r="F9" s="53"/>
      <c r="G9" s="83"/>
    </row>
    <row r="10" spans="1:7">
      <c r="A10" s="68"/>
      <c r="B10" s="68"/>
      <c r="C10" s="68"/>
      <c r="D10" s="92"/>
      <c r="E10" s="81"/>
      <c r="F10" s="82"/>
      <c r="G10" s="83"/>
    </row>
    <row r="11" spans="1:7" ht="15.75">
      <c r="A11" s="257" t="s">
        <v>49</v>
      </c>
      <c r="B11" s="257"/>
      <c r="C11" s="257"/>
      <c r="D11" s="257"/>
      <c r="E11" s="257"/>
      <c r="F11" s="257"/>
      <c r="G11" s="257"/>
    </row>
    <row r="12" spans="1:7" ht="15" customHeight="1">
      <c r="A12" s="258"/>
      <c r="B12" s="258"/>
      <c r="C12" s="258"/>
      <c r="D12" s="258"/>
      <c r="E12" s="81"/>
      <c r="F12" s="96" t="s">
        <v>14</v>
      </c>
      <c r="G12" s="83"/>
    </row>
    <row r="13" spans="1:7" s="10" customFormat="1" ht="92.25" customHeight="1">
      <c r="A13" s="176" t="s">
        <v>17</v>
      </c>
      <c r="B13" s="50" t="s">
        <v>66</v>
      </c>
      <c r="C13" s="50" t="s">
        <v>182</v>
      </c>
      <c r="D13" s="50" t="s">
        <v>183</v>
      </c>
      <c r="E13" s="50" t="s">
        <v>25</v>
      </c>
      <c r="F13" s="50" t="s">
        <v>26</v>
      </c>
      <c r="G13" s="167"/>
    </row>
    <row r="14" spans="1:7" ht="30">
      <c r="A14" s="177" t="s">
        <v>67</v>
      </c>
      <c r="B14" s="116">
        <f>B88</f>
        <v>2999490.8</v>
      </c>
      <c r="C14" s="116">
        <f t="shared" ref="C14:D14" si="0">C88</f>
        <v>1526660.0999999996</v>
      </c>
      <c r="D14" s="116">
        <f t="shared" si="0"/>
        <v>1491828.6</v>
      </c>
      <c r="E14" s="60">
        <f>D14/C14*100</f>
        <v>97.718450885039871</v>
      </c>
      <c r="F14" s="60">
        <f>D14/B14*100</f>
        <v>49.736061867567663</v>
      </c>
      <c r="G14" s="178"/>
    </row>
    <row r="15" spans="1:7" s="7" customFormat="1" ht="45">
      <c r="A15" s="177" t="s">
        <v>68</v>
      </c>
      <c r="B15" s="116">
        <f>B112</f>
        <v>280541.8</v>
      </c>
      <c r="C15" s="116">
        <f t="shared" ref="C15:D15" si="1">C112</f>
        <v>139143.20000000001</v>
      </c>
      <c r="D15" s="116">
        <f t="shared" si="1"/>
        <v>139143.20000000001</v>
      </c>
      <c r="E15" s="60">
        <f>D15/C15*100</f>
        <v>100</v>
      </c>
      <c r="F15" s="60">
        <f>D15/B15*100</f>
        <v>49.598027816175701</v>
      </c>
      <c r="G15" s="178"/>
    </row>
    <row r="16" spans="1:7" s="7" customFormat="1" ht="15.75">
      <c r="A16" s="179" t="s">
        <v>42</v>
      </c>
      <c r="B16" s="116">
        <f>B124</f>
        <v>406931.10000000003</v>
      </c>
      <c r="C16" s="116">
        <f>C124</f>
        <v>181915</v>
      </c>
      <c r="D16" s="116">
        <f>D124</f>
        <v>173493.30000000002</v>
      </c>
      <c r="E16" s="60">
        <f>D16/C16*100</f>
        <v>95.370530192672405</v>
      </c>
      <c r="F16" s="60">
        <f>D16/B16*100</f>
        <v>42.634563934779131</v>
      </c>
      <c r="G16" s="178"/>
    </row>
    <row r="17" spans="1:7" s="7" customFormat="1" ht="30">
      <c r="A17" s="61" t="s">
        <v>48</v>
      </c>
      <c r="B17" s="116">
        <f>B141</f>
        <v>23119.5</v>
      </c>
      <c r="C17" s="116">
        <f>C141</f>
        <v>6347.3</v>
      </c>
      <c r="D17" s="116">
        <f>D141</f>
        <v>6347.3</v>
      </c>
      <c r="E17" s="60">
        <f t="shared" ref="E17:E32" si="2">D17/C17*100</f>
        <v>100</v>
      </c>
      <c r="F17" s="60">
        <f t="shared" ref="F17:F32" si="3">D17/B17*100</f>
        <v>27.454313458336038</v>
      </c>
      <c r="G17" s="178"/>
    </row>
    <row r="18" spans="1:7" ht="45">
      <c r="A18" s="177" t="s">
        <v>219</v>
      </c>
      <c r="B18" s="116">
        <f>B152</f>
        <v>263876.8</v>
      </c>
      <c r="C18" s="116">
        <f>C152</f>
        <v>65688.3</v>
      </c>
      <c r="D18" s="116">
        <f>D152</f>
        <v>63632.5</v>
      </c>
      <c r="E18" s="60">
        <f t="shared" si="2"/>
        <v>96.870371131540921</v>
      </c>
      <c r="F18" s="60">
        <f t="shared" si="3"/>
        <v>24.114473117757985</v>
      </c>
      <c r="G18" s="178"/>
    </row>
    <row r="19" spans="1:7" ht="60.75" customHeight="1">
      <c r="A19" s="177" t="s">
        <v>69</v>
      </c>
      <c r="B19" s="116">
        <f>B166</f>
        <v>38433.4</v>
      </c>
      <c r="C19" s="116">
        <f>C166</f>
        <v>16807.2</v>
      </c>
      <c r="D19" s="116">
        <f>D166</f>
        <v>16482.400000000001</v>
      </c>
      <c r="E19" s="60">
        <f>D19/C19*100</f>
        <v>98.067494883145329</v>
      </c>
      <c r="F19" s="60">
        <f>D19/B19*100</f>
        <v>42.885615116018883</v>
      </c>
      <c r="G19" s="83"/>
    </row>
    <row r="20" spans="1:7" ht="30">
      <c r="A20" s="177" t="s">
        <v>31</v>
      </c>
      <c r="B20" s="116">
        <f>B176</f>
        <v>10084.299999999999</v>
      </c>
      <c r="C20" s="116">
        <f>C176</f>
        <v>5.5</v>
      </c>
      <c r="D20" s="116">
        <f>D176</f>
        <v>5.4</v>
      </c>
      <c r="E20" s="60">
        <f>D20/C20*100</f>
        <v>98.181818181818187</v>
      </c>
      <c r="F20" s="60">
        <f>D20/B20*100</f>
        <v>5.3548585424868365E-2</v>
      </c>
      <c r="G20" s="83"/>
    </row>
    <row r="21" spans="1:7" ht="30">
      <c r="A21" s="177" t="s">
        <v>32</v>
      </c>
      <c r="B21" s="116">
        <f>B186</f>
        <v>265267.10000000003</v>
      </c>
      <c r="C21" s="116">
        <f>C186</f>
        <v>27321.5</v>
      </c>
      <c r="D21" s="116">
        <f>D186</f>
        <v>20604.399999999998</v>
      </c>
      <c r="E21" s="60">
        <f>D21/C21*100</f>
        <v>75.414600223267385</v>
      </c>
      <c r="F21" s="60">
        <f>D21/B21*100</f>
        <v>7.767416313594862</v>
      </c>
      <c r="G21" s="83"/>
    </row>
    <row r="22" spans="1:7" ht="45" customHeight="1">
      <c r="A22" s="177" t="s">
        <v>61</v>
      </c>
      <c r="B22" s="116">
        <f>B199</f>
        <v>842.7</v>
      </c>
      <c r="C22" s="116">
        <f t="shared" ref="C22:D22" si="4">C199</f>
        <v>385.7</v>
      </c>
      <c r="D22" s="116">
        <f t="shared" si="4"/>
        <v>355.7</v>
      </c>
      <c r="E22" s="60">
        <f>D22/C22*100</f>
        <v>92.221934145709099</v>
      </c>
      <c r="F22" s="60">
        <f>D22/B22*100</f>
        <v>42.209564495075348</v>
      </c>
      <c r="G22" s="83"/>
    </row>
    <row r="23" spans="1:7" ht="30">
      <c r="A23" s="177" t="s">
        <v>70</v>
      </c>
      <c r="B23" s="116">
        <f>B210</f>
        <v>8228.2999999999993</v>
      </c>
      <c r="C23" s="116">
        <f>C210</f>
        <v>4785.3999999999996</v>
      </c>
      <c r="D23" s="116">
        <f>D210</f>
        <v>4206.2</v>
      </c>
      <c r="E23" s="60">
        <f t="shared" si="2"/>
        <v>87.896518577339407</v>
      </c>
      <c r="F23" s="60">
        <f t="shared" si="3"/>
        <v>51.118700096010116</v>
      </c>
      <c r="G23" s="83"/>
    </row>
    <row r="24" spans="1:7" ht="90">
      <c r="A24" s="176" t="s">
        <v>17</v>
      </c>
      <c r="B24" s="50" t="s">
        <v>66</v>
      </c>
      <c r="C24" s="50" t="s">
        <v>182</v>
      </c>
      <c r="D24" s="50" t="s">
        <v>183</v>
      </c>
      <c r="E24" s="50" t="s">
        <v>25</v>
      </c>
      <c r="F24" s="50" t="s">
        <v>26</v>
      </c>
      <c r="G24" s="83"/>
    </row>
    <row r="25" spans="1:7" ht="45.75" customHeight="1">
      <c r="A25" s="177" t="s">
        <v>62</v>
      </c>
      <c r="B25" s="116">
        <f>B221</f>
        <v>68736.100000000006</v>
      </c>
      <c r="C25" s="116">
        <f>C221</f>
        <v>20250.3</v>
      </c>
      <c r="D25" s="116">
        <f>D221</f>
        <v>20250.3</v>
      </c>
      <c r="E25" s="60">
        <f t="shared" si="2"/>
        <v>100</v>
      </c>
      <c r="F25" s="60">
        <f t="shared" si="3"/>
        <v>29.460938284249465</v>
      </c>
      <c r="G25" s="83"/>
    </row>
    <row r="26" spans="1:7" ht="30">
      <c r="A26" s="177" t="s">
        <v>71</v>
      </c>
      <c r="B26" s="116">
        <f>B238</f>
        <v>22099.8</v>
      </c>
      <c r="C26" s="116">
        <f>C238</f>
        <v>9964.3000000000011</v>
      </c>
      <c r="D26" s="116">
        <f>D238</f>
        <v>8265.7000000000007</v>
      </c>
      <c r="E26" s="60">
        <f t="shared" si="2"/>
        <v>82.953142719508648</v>
      </c>
      <c r="F26" s="60">
        <f t="shared" si="3"/>
        <v>37.401695942949715</v>
      </c>
      <c r="G26" s="83"/>
    </row>
    <row r="27" spans="1:7" ht="30">
      <c r="A27" s="177" t="s">
        <v>63</v>
      </c>
      <c r="B27" s="116">
        <f>B251</f>
        <v>78995.600000000006</v>
      </c>
      <c r="C27" s="116">
        <f>C251</f>
        <v>11809.5</v>
      </c>
      <c r="D27" s="116">
        <f>D251</f>
        <v>11749.4</v>
      </c>
      <c r="E27" s="60">
        <f t="shared" si="2"/>
        <v>99.491087683644523</v>
      </c>
      <c r="F27" s="60">
        <f t="shared" si="3"/>
        <v>14.873486624571495</v>
      </c>
      <c r="G27" s="83"/>
    </row>
    <row r="28" spans="1:7" s="8" customFormat="1" ht="45">
      <c r="A28" s="177" t="s">
        <v>72</v>
      </c>
      <c r="B28" s="116">
        <f>B264</f>
        <v>127644.5</v>
      </c>
      <c r="C28" s="116">
        <f>C264</f>
        <v>28302.2</v>
      </c>
      <c r="D28" s="116">
        <f>D264</f>
        <v>27229.200000000001</v>
      </c>
      <c r="E28" s="60">
        <f>D28/C28*100</f>
        <v>96.208775289553458</v>
      </c>
      <c r="F28" s="60">
        <f>D28/B28*100</f>
        <v>21.332058960628935</v>
      </c>
      <c r="G28" s="90"/>
    </row>
    <row r="29" spans="1:7" ht="30">
      <c r="A29" s="177" t="s">
        <v>64</v>
      </c>
      <c r="B29" s="116">
        <f>B275</f>
        <v>38753.300000000003</v>
      </c>
      <c r="C29" s="116">
        <f>C275</f>
        <v>18273.099999999999</v>
      </c>
      <c r="D29" s="116">
        <f>D275</f>
        <v>18255.400000000001</v>
      </c>
      <c r="E29" s="60">
        <f t="shared" si="2"/>
        <v>99.903136304184855</v>
      </c>
      <c r="F29" s="60">
        <f t="shared" si="3"/>
        <v>47.106698010233963</v>
      </c>
      <c r="G29" s="83"/>
    </row>
    <row r="30" spans="1:7" ht="30">
      <c r="A30" s="177" t="s">
        <v>73</v>
      </c>
      <c r="B30" s="116">
        <f>B286</f>
        <v>556464.6</v>
      </c>
      <c r="C30" s="116">
        <f>C286</f>
        <v>287226.30000000005</v>
      </c>
      <c r="D30" s="116">
        <f>D286</f>
        <v>260870.40000000002</v>
      </c>
      <c r="E30" s="60">
        <f t="shared" si="2"/>
        <v>90.823994877906372</v>
      </c>
      <c r="F30" s="60">
        <f t="shared" si="3"/>
        <v>46.879963253727198</v>
      </c>
      <c r="G30" s="83"/>
    </row>
    <row r="31" spans="1:7" s="8" customFormat="1" ht="45">
      <c r="A31" s="177" t="s">
        <v>74</v>
      </c>
      <c r="B31" s="116">
        <f>B301</f>
        <v>691983.7</v>
      </c>
      <c r="C31" s="116">
        <f>C301</f>
        <v>284000.40000000002</v>
      </c>
      <c r="D31" s="116">
        <f>D301</f>
        <v>255632.40000000002</v>
      </c>
      <c r="E31" s="60">
        <f t="shared" si="2"/>
        <v>90.011281674251165</v>
      </c>
      <c r="F31" s="60">
        <f t="shared" si="3"/>
        <v>36.941968430759289</v>
      </c>
      <c r="G31" s="90"/>
    </row>
    <row r="32" spans="1:7" s="9" customFormat="1" ht="16.899999999999999" customHeight="1">
      <c r="A32" s="180" t="s">
        <v>15</v>
      </c>
      <c r="B32" s="225">
        <f>B14+B15+B16+B17+B18+B19+B20+B21+B22+B23+B25+B26+B27+B28+B29+B30+B31</f>
        <v>5881493.3999999976</v>
      </c>
      <c r="C32" s="225">
        <f>C14+C15+C16+C17+C18+C19+C20+C21+C22+C23+C25+C26+C27+C28+C29+C30+C31</f>
        <v>2628885.2999999993</v>
      </c>
      <c r="D32" s="225">
        <f>D14+D15+D16+D17+D18+D19+D20+D21+D22+D23+D25+D26+D27+D28+D29+D30+D31</f>
        <v>2518351.7999999993</v>
      </c>
      <c r="E32" s="225">
        <f t="shared" si="2"/>
        <v>95.795423254106979</v>
      </c>
      <c r="F32" s="225">
        <f t="shared" si="3"/>
        <v>42.818237286468779</v>
      </c>
      <c r="G32" s="181"/>
    </row>
    <row r="33" spans="1:7" s="186" customFormat="1" ht="6" customHeight="1">
      <c r="A33" s="182"/>
      <c r="B33" s="183"/>
      <c r="C33" s="183"/>
      <c r="D33" s="183"/>
      <c r="E33" s="184"/>
      <c r="F33" s="185"/>
      <c r="G33" s="181"/>
    </row>
    <row r="34" spans="1:7" s="67" customFormat="1" ht="30" customHeight="1">
      <c r="A34" s="254" t="s">
        <v>191</v>
      </c>
      <c r="B34" s="254"/>
      <c r="C34" s="254"/>
      <c r="D34" s="254"/>
      <c r="E34" s="254"/>
      <c r="F34" s="254"/>
      <c r="G34" s="205"/>
    </row>
    <row r="35" spans="1:7" s="67" customFormat="1" ht="15.75" customHeight="1">
      <c r="A35" s="103"/>
      <c r="B35" s="103"/>
      <c r="E35" s="103"/>
      <c r="F35" s="127" t="s">
        <v>14</v>
      </c>
      <c r="G35" s="79"/>
    </row>
    <row r="36" spans="1:7" s="67" customFormat="1" ht="90">
      <c r="A36" s="49" t="s">
        <v>29</v>
      </c>
      <c r="B36" s="50" t="s">
        <v>66</v>
      </c>
      <c r="C36" s="50" t="s">
        <v>182</v>
      </c>
      <c r="D36" s="50" t="s">
        <v>183</v>
      </c>
      <c r="E36" s="50" t="s">
        <v>25</v>
      </c>
      <c r="F36" s="50" t="s">
        <v>26</v>
      </c>
      <c r="G36" s="187"/>
    </row>
    <row r="37" spans="1:7" s="10" customFormat="1" ht="45" customHeight="1">
      <c r="A37" s="188" t="s">
        <v>175</v>
      </c>
      <c r="B37" s="238">
        <f>B38+B51+B63</f>
        <v>232380.80000000002</v>
      </c>
      <c r="C37" s="238">
        <f>C38+C51+C63</f>
        <v>48106.700000000004</v>
      </c>
      <c r="D37" s="238">
        <f>D38+D51+D63</f>
        <v>47158.100000000006</v>
      </c>
      <c r="E37" s="238">
        <f t="shared" ref="E37:E42" si="5">D37/C37*100</f>
        <v>98.028133295362181</v>
      </c>
      <c r="F37" s="238">
        <f t="shared" ref="F37:F42" si="6">D37/B37*100</f>
        <v>20.29345797931671</v>
      </c>
      <c r="G37" s="206"/>
    </row>
    <row r="38" spans="1:7" s="9" customFormat="1" ht="16.5" customHeight="1">
      <c r="A38" s="189" t="s">
        <v>178</v>
      </c>
      <c r="B38" s="238">
        <f>B39+B42+B47+B49</f>
        <v>72259.100000000006</v>
      </c>
      <c r="C38" s="238">
        <f t="shared" ref="C38:D38" si="7">C39+C42+C47+C49</f>
        <v>44900.9</v>
      </c>
      <c r="D38" s="238">
        <f t="shared" si="7"/>
        <v>43952.3</v>
      </c>
      <c r="E38" s="238">
        <f t="shared" si="5"/>
        <v>97.887347469649839</v>
      </c>
      <c r="F38" s="238">
        <f t="shared" si="6"/>
        <v>60.825972092096357</v>
      </c>
      <c r="G38" s="206"/>
    </row>
    <row r="39" spans="1:7" s="10" customFormat="1" ht="45.75" customHeight="1">
      <c r="A39" s="190" t="s">
        <v>176</v>
      </c>
      <c r="B39" s="238">
        <f>B40+B41</f>
        <v>714.3</v>
      </c>
      <c r="C39" s="238">
        <f>C40+C41</f>
        <v>714.3</v>
      </c>
      <c r="D39" s="238">
        <f>D40+D41</f>
        <v>714.3</v>
      </c>
      <c r="E39" s="238">
        <f t="shared" si="5"/>
        <v>100</v>
      </c>
      <c r="F39" s="238">
        <f t="shared" si="6"/>
        <v>100</v>
      </c>
      <c r="G39" s="134"/>
    </row>
    <row r="40" spans="1:7" s="10" customFormat="1">
      <c r="A40" s="191" t="s">
        <v>2</v>
      </c>
      <c r="B40" s="246">
        <v>214.3</v>
      </c>
      <c r="C40" s="246">
        <v>214.3</v>
      </c>
      <c r="D40" s="246">
        <v>214.3</v>
      </c>
      <c r="E40" s="246">
        <f t="shared" si="5"/>
        <v>100</v>
      </c>
      <c r="F40" s="246">
        <f t="shared" si="6"/>
        <v>100</v>
      </c>
      <c r="G40" s="134"/>
    </row>
    <row r="41" spans="1:7" s="10" customFormat="1">
      <c r="A41" s="191" t="s">
        <v>3</v>
      </c>
      <c r="B41" s="246">
        <v>500</v>
      </c>
      <c r="C41" s="246">
        <v>500</v>
      </c>
      <c r="D41" s="246">
        <v>500</v>
      </c>
      <c r="E41" s="246">
        <f t="shared" si="5"/>
        <v>100</v>
      </c>
      <c r="F41" s="246">
        <f t="shared" si="6"/>
        <v>100</v>
      </c>
      <c r="G41" s="134"/>
    </row>
    <row r="42" spans="1:7" s="10" customFormat="1" ht="75">
      <c r="A42" s="125" t="s">
        <v>192</v>
      </c>
      <c r="B42" s="238">
        <f>SUM(B44:B46)</f>
        <v>2955.4999999999995</v>
      </c>
      <c r="C42" s="238">
        <f>C44+C45+C46</f>
        <v>2020.0000000000002</v>
      </c>
      <c r="D42" s="238">
        <f>D44+D45+D46</f>
        <v>1974.1</v>
      </c>
      <c r="E42" s="238">
        <f t="shared" si="5"/>
        <v>97.727722772277218</v>
      </c>
      <c r="F42" s="238">
        <f t="shared" si="6"/>
        <v>66.794112671290819</v>
      </c>
      <c r="G42" s="134"/>
    </row>
    <row r="43" spans="1:7" s="10" customFormat="1" ht="90">
      <c r="A43" s="49" t="s">
        <v>29</v>
      </c>
      <c r="B43" s="50" t="s">
        <v>66</v>
      </c>
      <c r="C43" s="50" t="s">
        <v>182</v>
      </c>
      <c r="D43" s="50" t="s">
        <v>183</v>
      </c>
      <c r="E43" s="50" t="s">
        <v>25</v>
      </c>
      <c r="F43" s="50" t="s">
        <v>26</v>
      </c>
      <c r="G43" s="134"/>
    </row>
    <row r="44" spans="1:7" s="10" customFormat="1" ht="15" customHeight="1">
      <c r="A44" s="191" t="s">
        <v>4</v>
      </c>
      <c r="B44" s="246">
        <v>1141.0999999999999</v>
      </c>
      <c r="C44" s="246">
        <v>779.9</v>
      </c>
      <c r="D44" s="246">
        <v>762.2</v>
      </c>
      <c r="E44" s="246">
        <f>D44/C44*100</f>
        <v>97.730478266444422</v>
      </c>
      <c r="F44" s="246">
        <f>D44/B44*100</f>
        <v>66.795197616335116</v>
      </c>
      <c r="G44" s="134"/>
    </row>
    <row r="45" spans="1:7" s="10" customFormat="1" ht="15" customHeight="1">
      <c r="A45" s="191" t="s">
        <v>3</v>
      </c>
      <c r="B45" s="246">
        <v>1784.8</v>
      </c>
      <c r="C45" s="246">
        <v>1219.9000000000001</v>
      </c>
      <c r="D45" s="246">
        <v>1192.0999999999999</v>
      </c>
      <c r="E45" s="246">
        <f t="shared" ref="E45:E46" si="8">D45/C45*100</f>
        <v>97.721124682351004</v>
      </c>
      <c r="F45" s="246">
        <f t="shared" ref="F45:F46" si="9">D45/B45*100</f>
        <v>66.791797400268933</v>
      </c>
      <c r="G45" s="134"/>
    </row>
    <row r="46" spans="1:7" s="10" customFormat="1" ht="15" customHeight="1">
      <c r="A46" s="191" t="s">
        <v>2</v>
      </c>
      <c r="B46" s="246">
        <v>29.6</v>
      </c>
      <c r="C46" s="246">
        <v>20.2</v>
      </c>
      <c r="D46" s="246">
        <v>19.8</v>
      </c>
      <c r="E46" s="246">
        <f t="shared" si="8"/>
        <v>98.019801980198025</v>
      </c>
      <c r="F46" s="246">
        <f t="shared" si="9"/>
        <v>66.891891891891888</v>
      </c>
      <c r="G46" s="134"/>
    </row>
    <row r="47" spans="1:7" s="10" customFormat="1" ht="89.25">
      <c r="A47" s="192" t="s">
        <v>193</v>
      </c>
      <c r="B47" s="238">
        <f>B48</f>
        <v>67808.100000000006</v>
      </c>
      <c r="C47" s="238">
        <f>C48</f>
        <v>41668.1</v>
      </c>
      <c r="D47" s="238">
        <f>D48</f>
        <v>40802.1</v>
      </c>
      <c r="E47" s="238">
        <f t="shared" ref="E47:E50" si="10">D47/C47*100</f>
        <v>97.921671494500586</v>
      </c>
      <c r="F47" s="238">
        <f t="shared" ref="F47:F50" si="11">D47/B47*100</f>
        <v>60.172899697823702</v>
      </c>
      <c r="G47" s="134"/>
    </row>
    <row r="48" spans="1:7" s="10" customFormat="1" ht="15" customHeight="1">
      <c r="A48" s="191" t="s">
        <v>4</v>
      </c>
      <c r="B48" s="246">
        <v>67808.100000000006</v>
      </c>
      <c r="C48" s="246">
        <v>41668.1</v>
      </c>
      <c r="D48" s="246">
        <v>40802.1</v>
      </c>
      <c r="E48" s="246">
        <f t="shared" si="10"/>
        <v>97.921671494500586</v>
      </c>
      <c r="F48" s="246">
        <f t="shared" si="11"/>
        <v>60.172899697823702</v>
      </c>
      <c r="G48" s="134"/>
    </row>
    <row r="49" spans="1:7" s="10" customFormat="1" ht="63.75">
      <c r="A49" s="192" t="s">
        <v>194</v>
      </c>
      <c r="B49" s="239">
        <f>B50</f>
        <v>781.2</v>
      </c>
      <c r="C49" s="239">
        <f t="shared" ref="C49:D49" si="12">C50</f>
        <v>498.5</v>
      </c>
      <c r="D49" s="239">
        <f t="shared" si="12"/>
        <v>461.8</v>
      </c>
      <c r="E49" s="238">
        <f t="shared" si="10"/>
        <v>92.63791374122367</v>
      </c>
      <c r="F49" s="238">
        <f t="shared" si="11"/>
        <v>59.114183307731693</v>
      </c>
      <c r="G49" s="193"/>
    </row>
    <row r="50" spans="1:7" s="10" customFormat="1" ht="15" customHeight="1">
      <c r="A50" s="191" t="s">
        <v>4</v>
      </c>
      <c r="B50" s="240">
        <v>781.2</v>
      </c>
      <c r="C50" s="240">
        <v>498.5</v>
      </c>
      <c r="D50" s="240">
        <v>461.8</v>
      </c>
      <c r="E50" s="237">
        <f t="shared" si="10"/>
        <v>92.63791374122367</v>
      </c>
      <c r="F50" s="237">
        <f t="shared" si="11"/>
        <v>59.114183307731693</v>
      </c>
      <c r="G50" s="207"/>
    </row>
    <row r="51" spans="1:7" s="9" customFormat="1" ht="16.5" customHeight="1">
      <c r="A51" s="189" t="s">
        <v>177</v>
      </c>
      <c r="B51" s="239">
        <f>B52+B55+B59</f>
        <v>155951.30000000002</v>
      </c>
      <c r="C51" s="239">
        <f>C52</f>
        <v>3205.8</v>
      </c>
      <c r="D51" s="239">
        <f>D52</f>
        <v>3205.8</v>
      </c>
      <c r="E51" s="238">
        <f>D51/C51*100</f>
        <v>100</v>
      </c>
      <c r="F51" s="238">
        <f t="shared" ref="F51:F54" si="13">D51/B51*100</f>
        <v>2.0556417291808406</v>
      </c>
      <c r="G51" s="194"/>
    </row>
    <row r="52" spans="1:7" s="10" customFormat="1" ht="25.5">
      <c r="A52" s="192" t="s">
        <v>195</v>
      </c>
      <c r="B52" s="241">
        <f>SUM(B53:B54)</f>
        <v>108072.20000000001</v>
      </c>
      <c r="C52" s="241">
        <f t="shared" ref="C52:D52" si="14">SUM(C53:C54)</f>
        <v>3205.8</v>
      </c>
      <c r="D52" s="241">
        <f t="shared" si="14"/>
        <v>3205.8</v>
      </c>
      <c r="E52" s="238">
        <f t="shared" ref="E52:E54" si="15">D52/C52*100</f>
        <v>100</v>
      </c>
      <c r="F52" s="242">
        <f t="shared" si="13"/>
        <v>2.9663502732432576</v>
      </c>
      <c r="G52" s="195"/>
    </row>
    <row r="53" spans="1:7" s="10" customFormat="1" ht="15" customHeight="1">
      <c r="A53" s="191" t="s">
        <v>3</v>
      </c>
      <c r="B53" s="240">
        <v>101738.1</v>
      </c>
      <c r="C53" s="240">
        <v>3045.5</v>
      </c>
      <c r="D53" s="240">
        <v>3045.5</v>
      </c>
      <c r="E53" s="246">
        <f t="shared" si="15"/>
        <v>100</v>
      </c>
      <c r="F53" s="247">
        <f t="shared" si="13"/>
        <v>2.9934704894233328</v>
      </c>
      <c r="G53" s="207"/>
    </row>
    <row r="54" spans="1:7" s="10" customFormat="1" ht="15" customHeight="1">
      <c r="A54" s="191" t="s">
        <v>2</v>
      </c>
      <c r="B54" s="240">
        <v>6334.1</v>
      </c>
      <c r="C54" s="240">
        <v>160.30000000000001</v>
      </c>
      <c r="D54" s="240">
        <v>160.30000000000001</v>
      </c>
      <c r="E54" s="246">
        <f t="shared" si="15"/>
        <v>100</v>
      </c>
      <c r="F54" s="247">
        <f t="shared" si="13"/>
        <v>2.5307462780821268</v>
      </c>
      <c r="G54" s="207"/>
    </row>
    <row r="55" spans="1:7" s="10" customFormat="1" ht="38.25">
      <c r="A55" s="192" t="s">
        <v>196</v>
      </c>
      <c r="B55" s="243">
        <f>SUM(B56:B58)</f>
        <v>1592.5</v>
      </c>
      <c r="C55" s="249">
        <v>0</v>
      </c>
      <c r="D55" s="249">
        <v>0</v>
      </c>
      <c r="E55" s="245">
        <v>0</v>
      </c>
      <c r="F55" s="245">
        <v>0</v>
      </c>
      <c r="G55" s="207"/>
    </row>
    <row r="56" spans="1:7" s="10" customFormat="1" ht="15" customHeight="1">
      <c r="A56" s="191" t="s">
        <v>2</v>
      </c>
      <c r="B56" s="240">
        <v>1592.5</v>
      </c>
      <c r="C56" s="244">
        <v>0</v>
      </c>
      <c r="D56" s="244">
        <v>0</v>
      </c>
      <c r="E56" s="248">
        <v>0</v>
      </c>
      <c r="F56" s="248">
        <v>0</v>
      </c>
      <c r="G56" s="207"/>
    </row>
    <row r="57" spans="1:7" s="10" customFormat="1" ht="15" customHeight="1">
      <c r="A57" s="191" t="s">
        <v>3</v>
      </c>
      <c r="B57" s="244">
        <v>0</v>
      </c>
      <c r="C57" s="244">
        <v>0</v>
      </c>
      <c r="D57" s="244">
        <v>0</v>
      </c>
      <c r="E57" s="248">
        <v>0</v>
      </c>
      <c r="F57" s="248">
        <v>0</v>
      </c>
      <c r="G57" s="207"/>
    </row>
    <row r="58" spans="1:7" s="10" customFormat="1" ht="15" customHeight="1">
      <c r="A58" s="191" t="s">
        <v>4</v>
      </c>
      <c r="B58" s="244">
        <v>0</v>
      </c>
      <c r="C58" s="244">
        <v>0</v>
      </c>
      <c r="D58" s="244">
        <v>0</v>
      </c>
      <c r="E58" s="248">
        <v>0</v>
      </c>
      <c r="F58" s="248">
        <v>0</v>
      </c>
      <c r="G58" s="207"/>
    </row>
    <row r="59" spans="1:7" s="10" customFormat="1" ht="38.25">
      <c r="A59" s="192" t="s">
        <v>197</v>
      </c>
      <c r="B59" s="243">
        <f>SUM(B60:B62)</f>
        <v>46286.6</v>
      </c>
      <c r="C59" s="249">
        <v>0</v>
      </c>
      <c r="D59" s="249">
        <v>0</v>
      </c>
      <c r="E59" s="245">
        <v>0</v>
      </c>
      <c r="F59" s="245">
        <v>0</v>
      </c>
      <c r="G59" s="207"/>
    </row>
    <row r="60" spans="1:7" s="10" customFormat="1" ht="15" customHeight="1">
      <c r="A60" s="191" t="s">
        <v>2</v>
      </c>
      <c r="B60" s="240">
        <v>4628.7</v>
      </c>
      <c r="C60" s="244">
        <v>0</v>
      </c>
      <c r="D60" s="244">
        <v>0</v>
      </c>
      <c r="E60" s="248">
        <v>0</v>
      </c>
      <c r="F60" s="248">
        <v>0</v>
      </c>
      <c r="G60" s="207"/>
    </row>
    <row r="61" spans="1:7" s="10" customFormat="1" ht="15" customHeight="1">
      <c r="A61" s="191" t="s">
        <v>3</v>
      </c>
      <c r="B61" s="240">
        <v>37067.599999999999</v>
      </c>
      <c r="C61" s="244">
        <v>0</v>
      </c>
      <c r="D61" s="244">
        <v>0</v>
      </c>
      <c r="E61" s="248">
        <v>0</v>
      </c>
      <c r="F61" s="248">
        <v>0</v>
      </c>
      <c r="G61" s="207"/>
    </row>
    <row r="62" spans="1:7" s="10" customFormat="1" ht="15" customHeight="1">
      <c r="A62" s="191" t="s">
        <v>4</v>
      </c>
      <c r="B62" s="240">
        <v>4590.3</v>
      </c>
      <c r="C62" s="244">
        <v>0</v>
      </c>
      <c r="D62" s="244">
        <v>0</v>
      </c>
      <c r="E62" s="248">
        <v>0</v>
      </c>
      <c r="F62" s="248">
        <v>0</v>
      </c>
      <c r="G62" s="207"/>
    </row>
    <row r="63" spans="1:7" s="9" customFormat="1" ht="28.5">
      <c r="A63" s="189" t="s">
        <v>179</v>
      </c>
      <c r="B63" s="242">
        <f>B64</f>
        <v>4170.3999999999996</v>
      </c>
      <c r="C63" s="249">
        <v>0</v>
      </c>
      <c r="D63" s="249">
        <v>0</v>
      </c>
      <c r="E63" s="245">
        <v>0</v>
      </c>
      <c r="F63" s="245">
        <v>0</v>
      </c>
      <c r="G63" s="196"/>
    </row>
    <row r="64" spans="1:7" s="10" customFormat="1" ht="52.5" customHeight="1">
      <c r="A64" s="197" t="s">
        <v>198</v>
      </c>
      <c r="B64" s="239">
        <f>SUM(B65:B66)</f>
        <v>4170.3999999999996</v>
      </c>
      <c r="C64" s="249">
        <v>0</v>
      </c>
      <c r="D64" s="249">
        <v>0</v>
      </c>
      <c r="E64" s="245">
        <v>0</v>
      </c>
      <c r="F64" s="245">
        <v>0</v>
      </c>
      <c r="G64" s="194"/>
    </row>
    <row r="65" spans="1:7" s="10" customFormat="1" ht="15" customHeight="1">
      <c r="A65" s="191" t="s">
        <v>3</v>
      </c>
      <c r="B65" s="240">
        <v>3961.9</v>
      </c>
      <c r="C65" s="244">
        <v>0</v>
      </c>
      <c r="D65" s="244">
        <v>0</v>
      </c>
      <c r="E65" s="248">
        <v>0</v>
      </c>
      <c r="F65" s="248">
        <v>0</v>
      </c>
      <c r="G65" s="207"/>
    </row>
    <row r="66" spans="1:7" s="10" customFormat="1" ht="15" customHeight="1">
      <c r="A66" s="191" t="s">
        <v>2</v>
      </c>
      <c r="B66" s="240">
        <v>208.5</v>
      </c>
      <c r="C66" s="244">
        <v>0</v>
      </c>
      <c r="D66" s="244">
        <v>0</v>
      </c>
      <c r="E66" s="248">
        <v>0</v>
      </c>
      <c r="F66" s="248">
        <v>0</v>
      </c>
      <c r="G66" s="207"/>
    </row>
    <row r="67" spans="1:7" s="10" customFormat="1" ht="6" customHeight="1">
      <c r="A67" s="198"/>
      <c r="B67" s="199"/>
      <c r="C67" s="199"/>
      <c r="D67" s="199"/>
      <c r="E67" s="200"/>
      <c r="F67" s="200"/>
      <c r="G67" s="207"/>
    </row>
    <row r="68" spans="1:7" s="10" customFormat="1" ht="10.5" customHeight="1">
      <c r="A68" s="198"/>
      <c r="B68" s="199"/>
      <c r="C68" s="199"/>
      <c r="D68" s="199"/>
      <c r="E68" s="200"/>
      <c r="F68" s="200"/>
      <c r="G68" s="207"/>
    </row>
    <row r="69" spans="1:7" s="10" customFormat="1" ht="12" customHeight="1">
      <c r="A69" s="137"/>
      <c r="B69" s="201"/>
      <c r="C69" s="201"/>
      <c r="D69" s="201"/>
      <c r="E69" s="202"/>
      <c r="F69" s="203"/>
      <c r="G69" s="167"/>
    </row>
    <row r="70" spans="1:7" s="10" customFormat="1" ht="37.5" customHeight="1">
      <c r="A70" s="254" t="s">
        <v>190</v>
      </c>
      <c r="B70" s="254"/>
      <c r="C70" s="254"/>
      <c r="D70" s="254"/>
      <c r="E70" s="254"/>
      <c r="F70" s="254"/>
      <c r="G70" s="167"/>
    </row>
    <row r="71" spans="1:7" s="10" customFormat="1" ht="17.25" customHeight="1">
      <c r="A71" s="168"/>
      <c r="B71" s="168"/>
      <c r="C71" s="168"/>
      <c r="D71" s="168"/>
      <c r="E71" s="168"/>
      <c r="F71" s="127" t="s">
        <v>14</v>
      </c>
      <c r="G71" s="167"/>
    </row>
    <row r="72" spans="1:7" s="10" customFormat="1" ht="90">
      <c r="A72" s="50" t="s">
        <v>30</v>
      </c>
      <c r="B72" s="50" t="s">
        <v>66</v>
      </c>
      <c r="C72" s="50" t="s">
        <v>182</v>
      </c>
      <c r="D72" s="50" t="s">
        <v>183</v>
      </c>
      <c r="E72" s="50" t="s">
        <v>25</v>
      </c>
      <c r="F72" s="50" t="s">
        <v>26</v>
      </c>
      <c r="G72" s="167"/>
    </row>
    <row r="73" spans="1:7" s="10" customFormat="1" ht="28.5">
      <c r="A73" s="169" t="s">
        <v>38</v>
      </c>
      <c r="B73" s="170">
        <f>B74+B77+B80</f>
        <v>2247.2999999999997</v>
      </c>
      <c r="C73" s="170">
        <f t="shared" ref="C73:D73" si="16">C74+C77+C80</f>
        <v>50</v>
      </c>
      <c r="D73" s="170">
        <f t="shared" si="16"/>
        <v>50</v>
      </c>
      <c r="E73" s="230">
        <f>D73/C73*100</f>
        <v>100</v>
      </c>
      <c r="F73" s="230">
        <f t="shared" ref="F73:F78" si="17">D73/B73*100</f>
        <v>2.2248920927335027</v>
      </c>
      <c r="G73" s="167"/>
    </row>
    <row r="74" spans="1:7" s="10" customFormat="1" ht="17.25" customHeight="1">
      <c r="A74" s="54" t="s">
        <v>41</v>
      </c>
      <c r="B74" s="171">
        <f t="shared" ref="B74:D75" si="18">B75</f>
        <v>50</v>
      </c>
      <c r="C74" s="171">
        <f t="shared" si="18"/>
        <v>50</v>
      </c>
      <c r="D74" s="171">
        <f t="shared" si="18"/>
        <v>50</v>
      </c>
      <c r="E74" s="230">
        <f>D74/C74*100</f>
        <v>100</v>
      </c>
      <c r="F74" s="230">
        <f t="shared" si="17"/>
        <v>100</v>
      </c>
      <c r="G74" s="167"/>
    </row>
    <row r="75" spans="1:7" s="10" customFormat="1" ht="60">
      <c r="A75" s="61" t="s">
        <v>100</v>
      </c>
      <c r="B75" s="172">
        <f t="shared" si="18"/>
        <v>50</v>
      </c>
      <c r="C75" s="172">
        <f t="shared" si="18"/>
        <v>50</v>
      </c>
      <c r="D75" s="172">
        <f t="shared" si="18"/>
        <v>50</v>
      </c>
      <c r="E75" s="231">
        <f>D75/C75*100</f>
        <v>100</v>
      </c>
      <c r="F75" s="231">
        <f t="shared" si="17"/>
        <v>100</v>
      </c>
      <c r="G75" s="167"/>
    </row>
    <row r="76" spans="1:7" s="10" customFormat="1" ht="33.75" customHeight="1">
      <c r="A76" s="251" t="s">
        <v>169</v>
      </c>
      <c r="B76" s="173">
        <f>B134</f>
        <v>50</v>
      </c>
      <c r="C76" s="173">
        <f t="shared" ref="C76:D76" si="19">C134</f>
        <v>50</v>
      </c>
      <c r="D76" s="173">
        <f t="shared" si="19"/>
        <v>50</v>
      </c>
      <c r="E76" s="232">
        <f>D76/C76*100</f>
        <v>100</v>
      </c>
      <c r="F76" s="232">
        <f t="shared" si="17"/>
        <v>100</v>
      </c>
      <c r="G76" s="167"/>
    </row>
    <row r="77" spans="1:7" s="10" customFormat="1" ht="40.5" customHeight="1">
      <c r="A77" s="54" t="s">
        <v>174</v>
      </c>
      <c r="B77" s="171">
        <f>B78</f>
        <v>331.7</v>
      </c>
      <c r="C77" s="171">
        <f>C78</f>
        <v>0</v>
      </c>
      <c r="D77" s="171">
        <f>D78</f>
        <v>0</v>
      </c>
      <c r="E77" s="230">
        <v>0</v>
      </c>
      <c r="F77" s="230">
        <f t="shared" si="17"/>
        <v>0</v>
      </c>
      <c r="G77" s="167"/>
    </row>
    <row r="78" spans="1:7" s="10" customFormat="1" ht="45.75" customHeight="1">
      <c r="A78" s="61" t="s">
        <v>168</v>
      </c>
      <c r="B78" s="130">
        <f>B79</f>
        <v>331.7</v>
      </c>
      <c r="C78" s="130">
        <f>C312</f>
        <v>0</v>
      </c>
      <c r="D78" s="130">
        <f>D312</f>
        <v>0</v>
      </c>
      <c r="E78" s="233">
        <v>0</v>
      </c>
      <c r="F78" s="233">
        <f t="shared" si="17"/>
        <v>0</v>
      </c>
      <c r="G78" s="167"/>
    </row>
    <row r="79" spans="1:7" s="10" customFormat="1" ht="30">
      <c r="A79" s="251" t="s">
        <v>169</v>
      </c>
      <c r="B79" s="218">
        <f>B312</f>
        <v>331.7</v>
      </c>
      <c r="C79" s="218">
        <f t="shared" ref="C79:D79" si="20">C312</f>
        <v>0</v>
      </c>
      <c r="D79" s="218">
        <f t="shared" si="20"/>
        <v>0</v>
      </c>
      <c r="E79" s="234">
        <v>0</v>
      </c>
      <c r="F79" s="234">
        <f t="shared" ref="F79" si="21">D79/B79*100</f>
        <v>0</v>
      </c>
      <c r="G79" s="167"/>
    </row>
    <row r="80" spans="1:7" s="10" customFormat="1" ht="42.75">
      <c r="A80" s="174" t="s">
        <v>65</v>
      </c>
      <c r="B80" s="235">
        <v>1865.6</v>
      </c>
      <c r="C80" s="235">
        <v>0</v>
      </c>
      <c r="D80" s="235">
        <v>0</v>
      </c>
      <c r="E80" s="236">
        <v>0</v>
      </c>
      <c r="F80" s="236">
        <f t="shared" ref="F80" si="22">D80/B80*100</f>
        <v>0</v>
      </c>
      <c r="G80" s="167"/>
    </row>
    <row r="81" spans="1:7" s="10" customFormat="1" ht="9" customHeight="1">
      <c r="A81" s="6"/>
      <c r="B81" s="45"/>
      <c r="C81" s="45"/>
      <c r="D81" s="45"/>
      <c r="E81" s="17"/>
      <c r="F81" s="18"/>
      <c r="G81" s="44"/>
    </row>
    <row r="82" spans="1:7" s="39" customFormat="1" ht="18.600000000000001" customHeight="1">
      <c r="A82" s="254" t="s">
        <v>75</v>
      </c>
      <c r="B82" s="254"/>
      <c r="C82" s="254"/>
      <c r="D82" s="254"/>
      <c r="E82" s="254"/>
      <c r="F82" s="254"/>
      <c r="G82" s="254"/>
    </row>
    <row r="83" spans="1:7" s="39" customFormat="1" ht="19.899999999999999" customHeight="1">
      <c r="A83" s="253" t="s">
        <v>76</v>
      </c>
      <c r="B83" s="253"/>
      <c r="C83" s="253"/>
      <c r="D83" s="253"/>
      <c r="E83" s="253"/>
      <c r="F83" s="253"/>
      <c r="G83" s="253"/>
    </row>
    <row r="84" spans="1:7" s="39" customFormat="1" ht="20.25" customHeight="1">
      <c r="A84" s="253" t="s">
        <v>54</v>
      </c>
      <c r="B84" s="253"/>
      <c r="C84" s="253"/>
      <c r="D84" s="253"/>
      <c r="E84" s="253"/>
      <c r="F84" s="253"/>
      <c r="G84" s="253"/>
    </row>
    <row r="85" spans="1:7" s="22" customFormat="1" ht="31.15" customHeight="1">
      <c r="A85" s="253" t="s">
        <v>77</v>
      </c>
      <c r="B85" s="253"/>
      <c r="C85" s="253"/>
      <c r="D85" s="253"/>
      <c r="E85" s="253"/>
      <c r="F85" s="253"/>
      <c r="G85" s="253"/>
    </row>
    <row r="86" spans="1:7" s="39" customFormat="1" ht="15.6" customHeight="1">
      <c r="A86" s="40"/>
      <c r="B86" s="41"/>
      <c r="C86" s="41"/>
      <c r="E86" s="42"/>
      <c r="F86" s="43"/>
      <c r="G86" s="208" t="s">
        <v>14</v>
      </c>
    </row>
    <row r="87" spans="1:7" s="10" customFormat="1" ht="90" customHeight="1">
      <c r="A87" s="49" t="s">
        <v>1</v>
      </c>
      <c r="B87" s="50" t="s">
        <v>66</v>
      </c>
      <c r="C87" s="50" t="s">
        <v>182</v>
      </c>
      <c r="D87" s="50" t="s">
        <v>183</v>
      </c>
      <c r="E87" s="50" t="s">
        <v>25</v>
      </c>
      <c r="F87" s="50" t="s">
        <v>26</v>
      </c>
      <c r="G87" s="50" t="s">
        <v>39</v>
      </c>
    </row>
    <row r="88" spans="1:7" ht="17.45" customHeight="1">
      <c r="A88" s="152" t="s">
        <v>5</v>
      </c>
      <c r="B88" s="112">
        <f>B93+B101+B104</f>
        <v>2999490.8</v>
      </c>
      <c r="C88" s="112">
        <f t="shared" ref="C88:D88" si="23">C93+C101+C104</f>
        <v>1526660.0999999996</v>
      </c>
      <c r="D88" s="112">
        <f t="shared" si="23"/>
        <v>1491828.6</v>
      </c>
      <c r="E88" s="225">
        <f t="shared" ref="E88:E93" si="24">D88/C88*100</f>
        <v>97.718450885039871</v>
      </c>
      <c r="F88" s="225">
        <f t="shared" ref="F88:F93" si="25">D88/B88*100</f>
        <v>49.736061867567663</v>
      </c>
      <c r="G88" s="166"/>
    </row>
    <row r="89" spans="1:7" ht="17.45" customHeight="1">
      <c r="A89" s="153" t="s">
        <v>2</v>
      </c>
      <c r="B89" s="113">
        <f>B88-B90-B91</f>
        <v>609564.2999999997</v>
      </c>
      <c r="C89" s="229">
        <v>67896.800000000003</v>
      </c>
      <c r="D89" s="229">
        <v>63013.2</v>
      </c>
      <c r="E89" s="155">
        <f t="shared" si="24"/>
        <v>92.807319343474205</v>
      </c>
      <c r="F89" s="155">
        <f t="shared" si="25"/>
        <v>10.337416413658088</v>
      </c>
      <c r="G89" s="166"/>
    </row>
    <row r="90" spans="1:7" ht="17.45" customHeight="1">
      <c r="A90" s="153" t="s">
        <v>3</v>
      </c>
      <c r="B90" s="113">
        <v>2299392.6</v>
      </c>
      <c r="C90" s="113">
        <v>1220042.3999999999</v>
      </c>
      <c r="D90" s="113">
        <v>1202227</v>
      </c>
      <c r="E90" s="155">
        <f t="shared" si="24"/>
        <v>98.539772060380855</v>
      </c>
      <c r="F90" s="155">
        <f t="shared" si="25"/>
        <v>52.284546797271588</v>
      </c>
      <c r="G90" s="166"/>
    </row>
    <row r="91" spans="1:7" ht="17.45" customHeight="1">
      <c r="A91" s="51" t="s">
        <v>4</v>
      </c>
      <c r="B91" s="229">
        <v>90533.9</v>
      </c>
      <c r="C91" s="229">
        <v>54573.7</v>
      </c>
      <c r="D91" s="229">
        <v>51516.6</v>
      </c>
      <c r="E91" s="155">
        <f t="shared" si="24"/>
        <v>94.398217456393823</v>
      </c>
      <c r="F91" s="155">
        <f>D91/B91*100</f>
        <v>56.903104803835916</v>
      </c>
      <c r="G91" s="166"/>
    </row>
    <row r="92" spans="1:7" ht="90">
      <c r="A92" s="49" t="s">
        <v>1</v>
      </c>
      <c r="B92" s="50" t="s">
        <v>66</v>
      </c>
      <c r="C92" s="50" t="s">
        <v>182</v>
      </c>
      <c r="D92" s="50" t="s">
        <v>183</v>
      </c>
      <c r="E92" s="50" t="s">
        <v>25</v>
      </c>
      <c r="F92" s="50" t="s">
        <v>26</v>
      </c>
      <c r="G92" s="50" t="s">
        <v>39</v>
      </c>
    </row>
    <row r="93" spans="1:7" s="13" customFormat="1" ht="45">
      <c r="A93" s="52" t="s">
        <v>200</v>
      </c>
      <c r="B93" s="219">
        <f>B94+B95+B96+B97+B98+B99+B100</f>
        <v>2923021.3</v>
      </c>
      <c r="C93" s="219">
        <f t="shared" ref="C93:D93" si="26">C94+C95+C96+C97+C98+C99+C100</f>
        <v>1486442.2999999998</v>
      </c>
      <c r="D93" s="219">
        <f t="shared" si="26"/>
        <v>1455670.9</v>
      </c>
      <c r="E93" s="60">
        <f t="shared" si="24"/>
        <v>97.92986246422079</v>
      </c>
      <c r="F93" s="60">
        <f t="shared" si="25"/>
        <v>49.800215277254395</v>
      </c>
      <c r="G93" s="209"/>
    </row>
    <row r="94" spans="1:7" s="13" customFormat="1" ht="165">
      <c r="A94" s="52" t="s">
        <v>78</v>
      </c>
      <c r="B94" s="219">
        <v>120558.1</v>
      </c>
      <c r="C94" s="219">
        <v>2156.5</v>
      </c>
      <c r="D94" s="219">
        <v>1534.1</v>
      </c>
      <c r="E94" s="60">
        <f t="shared" ref="E94:E104" si="27">D94/C94*100</f>
        <v>71.138418734059812</v>
      </c>
      <c r="F94" s="60">
        <f t="shared" ref="F94:F104" si="28">D94/B94*100</f>
        <v>1.272498488280754</v>
      </c>
      <c r="G94" s="209" t="s">
        <v>218</v>
      </c>
    </row>
    <row r="95" spans="1:7" s="13" customFormat="1" ht="30">
      <c r="A95" s="61" t="s">
        <v>79</v>
      </c>
      <c r="B95" s="219">
        <v>2002003.3</v>
      </c>
      <c r="C95" s="219">
        <v>1048416.8</v>
      </c>
      <c r="D95" s="219">
        <v>1021611.7</v>
      </c>
      <c r="E95" s="60">
        <f t="shared" si="27"/>
        <v>97.443278283980177</v>
      </c>
      <c r="F95" s="60">
        <f t="shared" si="28"/>
        <v>51.029471330042263</v>
      </c>
      <c r="G95" s="209"/>
    </row>
    <row r="96" spans="1:7" s="13" customFormat="1" ht="32.25" customHeight="1">
      <c r="A96" s="61" t="s">
        <v>80</v>
      </c>
      <c r="B96" s="219">
        <v>74201.399999999994</v>
      </c>
      <c r="C96" s="219">
        <v>37275.4</v>
      </c>
      <c r="D96" s="219">
        <v>35804.800000000003</v>
      </c>
      <c r="E96" s="60">
        <f t="shared" si="27"/>
        <v>96.054770706685915</v>
      </c>
      <c r="F96" s="60">
        <f t="shared" si="28"/>
        <v>48.253536995258855</v>
      </c>
      <c r="G96" s="209"/>
    </row>
    <row r="97" spans="1:7" s="13" customFormat="1" ht="60">
      <c r="A97" s="61" t="s">
        <v>81</v>
      </c>
      <c r="B97" s="219">
        <v>32723.7</v>
      </c>
      <c r="C97" s="219">
        <v>16872.400000000001</v>
      </c>
      <c r="D97" s="219">
        <v>16039</v>
      </c>
      <c r="E97" s="60">
        <f t="shared" si="27"/>
        <v>95.060572295583313</v>
      </c>
      <c r="F97" s="60">
        <f t="shared" si="28"/>
        <v>49.01340618573083</v>
      </c>
      <c r="G97" s="209" t="s">
        <v>201</v>
      </c>
    </row>
    <row r="98" spans="1:7" s="13" customFormat="1" ht="45">
      <c r="A98" s="61" t="s">
        <v>82</v>
      </c>
      <c r="B98" s="219">
        <v>307.7</v>
      </c>
      <c r="C98" s="219">
        <v>125.4</v>
      </c>
      <c r="D98" s="219">
        <v>106.5</v>
      </c>
      <c r="E98" s="60">
        <f t="shared" si="27"/>
        <v>84.928229665071768</v>
      </c>
      <c r="F98" s="60">
        <f t="shared" si="28"/>
        <v>34.611634709132275</v>
      </c>
      <c r="G98" s="209" t="s">
        <v>207</v>
      </c>
    </row>
    <row r="99" spans="1:7" s="13" customFormat="1" ht="30" customHeight="1">
      <c r="A99" s="61" t="s">
        <v>83</v>
      </c>
      <c r="B99" s="219">
        <v>621682.30000000005</v>
      </c>
      <c r="C99" s="219">
        <v>337409.2</v>
      </c>
      <c r="D99" s="219">
        <v>337336.8</v>
      </c>
      <c r="E99" s="60">
        <f t="shared" si="27"/>
        <v>99.97854237525236</v>
      </c>
      <c r="F99" s="60">
        <f t="shared" si="28"/>
        <v>54.261927675920639</v>
      </c>
      <c r="G99" s="209"/>
    </row>
    <row r="100" spans="1:7" s="13" customFormat="1" ht="60">
      <c r="A100" s="61" t="s">
        <v>84</v>
      </c>
      <c r="B100" s="219">
        <v>71544.800000000003</v>
      </c>
      <c r="C100" s="219">
        <v>44186.6</v>
      </c>
      <c r="D100" s="219">
        <v>43238</v>
      </c>
      <c r="E100" s="60">
        <f t="shared" si="27"/>
        <v>97.85319531260609</v>
      </c>
      <c r="F100" s="60">
        <f t="shared" si="28"/>
        <v>60.434860395164982</v>
      </c>
      <c r="G100" s="209" t="s">
        <v>102</v>
      </c>
    </row>
    <row r="101" spans="1:7" s="13" customFormat="1">
      <c r="A101" s="61" t="s">
        <v>85</v>
      </c>
      <c r="B101" s="219">
        <f>B102+B103</f>
        <v>30574.799999999999</v>
      </c>
      <c r="C101" s="219">
        <f t="shared" ref="C101:D101" si="29">C102+C103</f>
        <v>14785.9</v>
      </c>
      <c r="D101" s="219">
        <f t="shared" si="29"/>
        <v>14199.099999999999</v>
      </c>
      <c r="E101" s="60">
        <f t="shared" si="27"/>
        <v>96.03135419555116</v>
      </c>
      <c r="F101" s="60">
        <f t="shared" si="28"/>
        <v>46.440532726297469</v>
      </c>
      <c r="G101" s="209"/>
    </row>
    <row r="102" spans="1:7" s="64" customFormat="1" ht="45">
      <c r="A102" s="61" t="s">
        <v>86</v>
      </c>
      <c r="B102" s="217">
        <v>29860.5</v>
      </c>
      <c r="C102" s="217">
        <v>14071.6</v>
      </c>
      <c r="D102" s="217">
        <v>13484.8</v>
      </c>
      <c r="E102" s="60">
        <f t="shared" si="27"/>
        <v>95.829898519002811</v>
      </c>
      <c r="F102" s="60">
        <f t="shared" si="28"/>
        <v>45.159324190820648</v>
      </c>
      <c r="G102" s="165"/>
    </row>
    <row r="103" spans="1:7" s="10" customFormat="1" ht="18.75" customHeight="1">
      <c r="A103" s="61" t="s">
        <v>87</v>
      </c>
      <c r="B103" s="216">
        <v>714.3</v>
      </c>
      <c r="C103" s="216">
        <v>714.3</v>
      </c>
      <c r="D103" s="216">
        <v>714.3</v>
      </c>
      <c r="E103" s="60">
        <f t="shared" si="27"/>
        <v>100</v>
      </c>
      <c r="F103" s="60">
        <f t="shared" si="28"/>
        <v>100</v>
      </c>
      <c r="G103" s="50"/>
    </row>
    <row r="104" spans="1:7" s="64" customFormat="1" ht="60.75" customHeight="1">
      <c r="A104" s="61" t="s">
        <v>88</v>
      </c>
      <c r="B104" s="219">
        <v>45894.7</v>
      </c>
      <c r="C104" s="219">
        <v>25431.9</v>
      </c>
      <c r="D104" s="219">
        <v>21958.6</v>
      </c>
      <c r="E104" s="60">
        <f t="shared" si="27"/>
        <v>86.342742775805178</v>
      </c>
      <c r="F104" s="60">
        <f t="shared" si="28"/>
        <v>47.845611802670021</v>
      </c>
      <c r="G104" s="165" t="s">
        <v>206</v>
      </c>
    </row>
    <row r="105" spans="1:7" s="14" customFormat="1" ht="16.5" customHeight="1">
      <c r="A105" s="2"/>
      <c r="B105" s="15"/>
      <c r="C105" s="15"/>
      <c r="D105" s="15"/>
      <c r="E105" s="46"/>
      <c r="F105" s="46"/>
      <c r="G105" s="47"/>
    </row>
    <row r="106" spans="1:7" s="56" customFormat="1" ht="24.75" customHeight="1">
      <c r="A106" s="254" t="s">
        <v>89</v>
      </c>
      <c r="B106" s="254"/>
      <c r="C106" s="254"/>
      <c r="D106" s="254"/>
      <c r="E106" s="254"/>
      <c r="F106" s="254"/>
      <c r="G106" s="254"/>
    </row>
    <row r="107" spans="1:7" s="39" customFormat="1" ht="15.75" customHeight="1">
      <c r="A107" s="253" t="s">
        <v>90</v>
      </c>
      <c r="B107" s="253"/>
      <c r="C107" s="253"/>
      <c r="D107" s="253"/>
      <c r="E107" s="253"/>
      <c r="F107" s="253"/>
      <c r="G107" s="253"/>
    </row>
    <row r="108" spans="1:7" s="39" customFormat="1" ht="15.75">
      <c r="A108" s="253" t="s">
        <v>92</v>
      </c>
      <c r="B108" s="253"/>
      <c r="C108" s="253"/>
      <c r="D108" s="253"/>
      <c r="E108" s="253"/>
      <c r="F108" s="253"/>
      <c r="G108" s="253"/>
    </row>
    <row r="109" spans="1:7" s="22" customFormat="1" ht="62.25" customHeight="1">
      <c r="A109" s="253" t="s">
        <v>91</v>
      </c>
      <c r="B109" s="253"/>
      <c r="C109" s="253"/>
      <c r="D109" s="253"/>
      <c r="E109" s="253"/>
      <c r="F109" s="253"/>
      <c r="G109" s="253"/>
    </row>
    <row r="110" spans="1:7" s="39" customFormat="1" ht="16.899999999999999" customHeight="1">
      <c r="A110" s="57"/>
      <c r="B110" s="57"/>
      <c r="C110" s="57"/>
      <c r="E110" s="104"/>
      <c r="F110" s="105"/>
      <c r="G110" s="58" t="s">
        <v>14</v>
      </c>
    </row>
    <row r="111" spans="1:7" s="67" customFormat="1" ht="91.5" customHeight="1">
      <c r="A111" s="49" t="s">
        <v>1</v>
      </c>
      <c r="B111" s="50" t="s">
        <v>66</v>
      </c>
      <c r="C111" s="50" t="s">
        <v>182</v>
      </c>
      <c r="D111" s="50" t="s">
        <v>183</v>
      </c>
      <c r="E111" s="50" t="s">
        <v>25</v>
      </c>
      <c r="F111" s="50" t="s">
        <v>26</v>
      </c>
      <c r="G111" s="50" t="s">
        <v>39</v>
      </c>
    </row>
    <row r="112" spans="1:7" s="68" customFormat="1" ht="17.45" customHeight="1">
      <c r="A112" s="54" t="s">
        <v>5</v>
      </c>
      <c r="B112" s="112">
        <f>B115</f>
        <v>280541.8</v>
      </c>
      <c r="C112" s="112">
        <f>C115</f>
        <v>139143.20000000001</v>
      </c>
      <c r="D112" s="112">
        <f>D115</f>
        <v>139143.20000000001</v>
      </c>
      <c r="E112" s="112">
        <f>E115</f>
        <v>100</v>
      </c>
      <c r="F112" s="112">
        <f>F115</f>
        <v>49.598027816175701</v>
      </c>
      <c r="G112" s="55"/>
    </row>
    <row r="113" spans="1:7" s="68" customFormat="1" ht="17.45" customHeight="1">
      <c r="A113" s="51" t="s">
        <v>2</v>
      </c>
      <c r="B113" s="113">
        <f>B112-B114</f>
        <v>263435.3</v>
      </c>
      <c r="C113" s="113">
        <f>C112-C114</f>
        <v>130586.70000000001</v>
      </c>
      <c r="D113" s="113">
        <f>D112-D114</f>
        <v>130586.70000000001</v>
      </c>
      <c r="E113" s="155">
        <f>D113/C113*100</f>
        <v>100</v>
      </c>
      <c r="F113" s="155">
        <f>D113/B113*100</f>
        <v>49.57069155120822</v>
      </c>
      <c r="G113" s="55"/>
    </row>
    <row r="114" spans="1:7" s="68" customFormat="1" ht="17.45" customHeight="1">
      <c r="A114" s="51" t="s">
        <v>3</v>
      </c>
      <c r="B114" s="113">
        <v>17106.5</v>
      </c>
      <c r="C114" s="113">
        <v>8556.5</v>
      </c>
      <c r="D114" s="113">
        <v>8556.5</v>
      </c>
      <c r="E114" s="155">
        <f>D114/C114*100</f>
        <v>100</v>
      </c>
      <c r="F114" s="155">
        <f>D114/B114*100</f>
        <v>50.018998626253172</v>
      </c>
      <c r="G114" s="55"/>
    </row>
    <row r="115" spans="1:7" s="108" customFormat="1" ht="30">
      <c r="A115" s="106" t="s">
        <v>6</v>
      </c>
      <c r="B115" s="60">
        <v>280541.8</v>
      </c>
      <c r="C115" s="60">
        <v>139143.20000000001</v>
      </c>
      <c r="D115" s="60">
        <v>139143.20000000001</v>
      </c>
      <c r="E115" s="60">
        <f>D115/C115*100</f>
        <v>100</v>
      </c>
      <c r="F115" s="60">
        <f>D115/B115*100</f>
        <v>49.598027816175701</v>
      </c>
      <c r="G115" s="107"/>
    </row>
    <row r="116" spans="1:7" s="108" customFormat="1" ht="91.5" customHeight="1">
      <c r="A116" s="61" t="s">
        <v>93</v>
      </c>
      <c r="B116" s="60">
        <v>280541.8</v>
      </c>
      <c r="C116" s="60">
        <v>139143.20000000001</v>
      </c>
      <c r="D116" s="60">
        <v>139143.20000000001</v>
      </c>
      <c r="E116" s="60">
        <f>D116/C116*100</f>
        <v>100</v>
      </c>
      <c r="F116" s="60">
        <f>D116/B116*100</f>
        <v>49.598027816175701</v>
      </c>
      <c r="G116" s="107"/>
    </row>
    <row r="117" spans="1:7" s="108" customFormat="1" ht="18" customHeight="1">
      <c r="A117" s="109"/>
      <c r="B117" s="59"/>
      <c r="C117" s="59"/>
      <c r="D117" s="59"/>
      <c r="E117" s="110"/>
      <c r="F117" s="111"/>
      <c r="G117" s="111"/>
    </row>
    <row r="118" spans="1:7" s="39" customFormat="1" ht="18.600000000000001" customHeight="1">
      <c r="A118" s="254" t="s">
        <v>40</v>
      </c>
      <c r="B118" s="254"/>
      <c r="C118" s="254"/>
      <c r="D118" s="254"/>
      <c r="E118" s="254"/>
      <c r="F118" s="254"/>
      <c r="G118" s="254"/>
    </row>
    <row r="119" spans="1:7" s="39" customFormat="1" ht="15.75">
      <c r="A119" s="253" t="s">
        <v>94</v>
      </c>
      <c r="B119" s="253"/>
      <c r="C119" s="253"/>
      <c r="D119" s="253"/>
      <c r="E119" s="253"/>
      <c r="F119" s="253"/>
      <c r="G119" s="253"/>
    </row>
    <row r="120" spans="1:7" s="39" customFormat="1" ht="20.25" customHeight="1">
      <c r="A120" s="253" t="s">
        <v>8</v>
      </c>
      <c r="B120" s="253"/>
      <c r="C120" s="253"/>
      <c r="D120" s="253"/>
      <c r="E120" s="253"/>
      <c r="F120" s="253"/>
      <c r="G120" s="253"/>
    </row>
    <row r="121" spans="1:7" s="22" customFormat="1" ht="31.5" customHeight="1">
      <c r="A121" s="253" t="s">
        <v>95</v>
      </c>
      <c r="B121" s="253"/>
      <c r="C121" s="253"/>
      <c r="D121" s="253"/>
      <c r="E121" s="253"/>
      <c r="F121" s="253"/>
      <c r="G121" s="253"/>
    </row>
    <row r="122" spans="1:7" s="39" customFormat="1" ht="15.6" customHeight="1">
      <c r="A122" s="40"/>
      <c r="B122" s="41"/>
      <c r="C122" s="41"/>
      <c r="E122" s="42"/>
      <c r="F122" s="43"/>
      <c r="G122" s="58" t="s">
        <v>14</v>
      </c>
    </row>
    <row r="123" spans="1:7" s="67" customFormat="1" ht="90">
      <c r="A123" s="49" t="s">
        <v>1</v>
      </c>
      <c r="B123" s="50" t="s">
        <v>66</v>
      </c>
      <c r="C123" s="50" t="s">
        <v>182</v>
      </c>
      <c r="D123" s="50" t="s">
        <v>183</v>
      </c>
      <c r="E123" s="50" t="s">
        <v>25</v>
      </c>
      <c r="F123" s="50" t="s">
        <v>26</v>
      </c>
      <c r="G123" s="50" t="s">
        <v>39</v>
      </c>
    </row>
    <row r="124" spans="1:7" ht="17.45" customHeight="1">
      <c r="A124" s="54" t="s">
        <v>5</v>
      </c>
      <c r="B124" s="112">
        <f>B129+B130+B131+B132+B133</f>
        <v>406931.10000000003</v>
      </c>
      <c r="C124" s="112">
        <f>C129+C130+C131+C132+C133</f>
        <v>181915</v>
      </c>
      <c r="D124" s="112">
        <f>D129+D130+D131+D132+D133</f>
        <v>173493.30000000002</v>
      </c>
      <c r="E124" s="225">
        <f t="shared" ref="E124:E134" si="30">D124/C124*100</f>
        <v>95.370530192672405</v>
      </c>
      <c r="F124" s="225">
        <f t="shared" ref="F124:F131" si="31">D124/B124*100</f>
        <v>42.634563934779131</v>
      </c>
      <c r="G124" s="55"/>
    </row>
    <row r="125" spans="1:7" ht="17.45" customHeight="1">
      <c r="A125" s="51" t="s">
        <v>2</v>
      </c>
      <c r="B125" s="113">
        <v>404160.9</v>
      </c>
      <c r="C125" s="113">
        <v>180600.4</v>
      </c>
      <c r="D125" s="113">
        <v>172352.1</v>
      </c>
      <c r="E125" s="155">
        <f t="shared" si="30"/>
        <v>95.43284510997762</v>
      </c>
      <c r="F125" s="155">
        <f t="shared" si="31"/>
        <v>42.644427009144131</v>
      </c>
      <c r="G125" s="55"/>
    </row>
    <row r="126" spans="1:7" ht="17.45" customHeight="1">
      <c r="A126" s="51" t="s">
        <v>3</v>
      </c>
      <c r="B126" s="113">
        <v>2707.8</v>
      </c>
      <c r="C126" s="113">
        <v>1252.2</v>
      </c>
      <c r="D126" s="114">
        <v>1078.8</v>
      </c>
      <c r="E126" s="155">
        <f>D126/C126*100</f>
        <v>86.152371825586954</v>
      </c>
      <c r="F126" s="226">
        <f t="shared" si="31"/>
        <v>39.840460890760021</v>
      </c>
      <c r="G126" s="55"/>
    </row>
    <row r="127" spans="1:7" ht="17.45" customHeight="1">
      <c r="A127" s="51" t="s">
        <v>4</v>
      </c>
      <c r="B127" s="113">
        <v>62.4</v>
      </c>
      <c r="C127" s="113">
        <v>62.4</v>
      </c>
      <c r="D127" s="113">
        <v>62.4</v>
      </c>
      <c r="E127" s="155">
        <f>D127/C127*100</f>
        <v>100</v>
      </c>
      <c r="F127" s="226">
        <f t="shared" si="31"/>
        <v>100</v>
      </c>
      <c r="G127" s="55"/>
    </row>
    <row r="128" spans="1:7" s="67" customFormat="1" ht="90">
      <c r="A128" s="49" t="s">
        <v>1</v>
      </c>
      <c r="B128" s="50" t="s">
        <v>66</v>
      </c>
      <c r="C128" s="50" t="s">
        <v>182</v>
      </c>
      <c r="D128" s="50" t="s">
        <v>183</v>
      </c>
      <c r="E128" s="50" t="s">
        <v>25</v>
      </c>
      <c r="F128" s="50" t="s">
        <v>26</v>
      </c>
      <c r="G128" s="50" t="s">
        <v>39</v>
      </c>
    </row>
    <row r="129" spans="1:7" ht="60">
      <c r="A129" s="61" t="s">
        <v>96</v>
      </c>
      <c r="B129" s="116">
        <v>615.29999999999995</v>
      </c>
      <c r="C129" s="116">
        <v>420.6</v>
      </c>
      <c r="D129" s="116">
        <v>335.7</v>
      </c>
      <c r="E129" s="60">
        <f t="shared" ref="E129" si="32">D129/C129*100</f>
        <v>79.814550641940073</v>
      </c>
      <c r="F129" s="221">
        <f t="shared" si="31"/>
        <v>54.558751828376408</v>
      </c>
      <c r="G129" s="117" t="s">
        <v>186</v>
      </c>
    </row>
    <row r="130" spans="1:7" s="16" customFormat="1" ht="48" customHeight="1">
      <c r="A130" s="61" t="s">
        <v>97</v>
      </c>
      <c r="B130" s="60">
        <v>231941.3</v>
      </c>
      <c r="C130" s="60">
        <v>103488.4</v>
      </c>
      <c r="D130" s="118">
        <v>102354.2</v>
      </c>
      <c r="E130" s="60">
        <f t="shared" si="30"/>
        <v>98.904031756216156</v>
      </c>
      <c r="F130" s="221">
        <f t="shared" si="31"/>
        <v>44.129355142874509</v>
      </c>
      <c r="G130" s="119"/>
    </row>
    <row r="131" spans="1:7" ht="66" customHeight="1">
      <c r="A131" s="61" t="s">
        <v>98</v>
      </c>
      <c r="B131" s="120">
        <v>118053.2</v>
      </c>
      <c r="C131" s="120">
        <v>53951.1</v>
      </c>
      <c r="D131" s="120">
        <v>53951.1</v>
      </c>
      <c r="E131" s="60">
        <f t="shared" si="30"/>
        <v>100</v>
      </c>
      <c r="F131" s="60">
        <f t="shared" si="31"/>
        <v>45.700667156841149</v>
      </c>
      <c r="G131" s="121"/>
    </row>
    <row r="132" spans="1:7" ht="30">
      <c r="A132" s="61" t="s">
        <v>99</v>
      </c>
      <c r="B132" s="120">
        <v>29094.9</v>
      </c>
      <c r="C132" s="120">
        <v>520</v>
      </c>
      <c r="D132" s="120">
        <v>519.6</v>
      </c>
      <c r="E132" s="60">
        <f t="shared" ref="E132" si="33">D132/C132*100</f>
        <v>99.92307692307692</v>
      </c>
      <c r="F132" s="53">
        <f>D132/B132*100</f>
        <v>1.7858799995875565</v>
      </c>
      <c r="G132" s="121"/>
    </row>
    <row r="133" spans="1:7" ht="60">
      <c r="A133" s="61" t="s">
        <v>100</v>
      </c>
      <c r="B133" s="120">
        <v>27226.400000000001</v>
      </c>
      <c r="C133" s="120">
        <v>23534.9</v>
      </c>
      <c r="D133" s="120">
        <v>16332.7</v>
      </c>
      <c r="E133" s="60">
        <f t="shared" si="30"/>
        <v>69.397787965956937</v>
      </c>
      <c r="F133" s="53">
        <f>D133/B133*100</f>
        <v>59.988467076073228</v>
      </c>
      <c r="G133" s="65" t="s">
        <v>208</v>
      </c>
    </row>
    <row r="134" spans="1:7" s="19" customFormat="1" ht="30.75" customHeight="1">
      <c r="A134" s="251" t="s">
        <v>169</v>
      </c>
      <c r="B134" s="114">
        <v>50</v>
      </c>
      <c r="C134" s="114">
        <v>50</v>
      </c>
      <c r="D134" s="114">
        <v>50</v>
      </c>
      <c r="E134" s="155">
        <f t="shared" si="30"/>
        <v>100</v>
      </c>
      <c r="F134" s="226">
        <f>D134/B134*100</f>
        <v>100</v>
      </c>
      <c r="G134" s="123"/>
    </row>
    <row r="135" spans="1:7" s="19" customFormat="1" ht="33.6" customHeight="1">
      <c r="A135" s="254" t="s">
        <v>43</v>
      </c>
      <c r="B135" s="254"/>
      <c r="C135" s="254"/>
      <c r="D135" s="254"/>
      <c r="E135" s="254"/>
      <c r="F135" s="254"/>
      <c r="G135" s="254"/>
    </row>
    <row r="136" spans="1:7" s="11" customFormat="1" ht="15.75">
      <c r="A136" s="253" t="s">
        <v>101</v>
      </c>
      <c r="B136" s="253"/>
      <c r="C136" s="253"/>
      <c r="D136" s="253"/>
      <c r="E136" s="253"/>
      <c r="F136" s="253"/>
      <c r="G136" s="253"/>
    </row>
    <row r="137" spans="1:7" s="11" customFormat="1" ht="15.75">
      <c r="A137" s="253" t="s">
        <v>44</v>
      </c>
      <c r="B137" s="253"/>
      <c r="C137" s="253"/>
      <c r="D137" s="253"/>
      <c r="E137" s="253"/>
      <c r="F137" s="253"/>
      <c r="G137" s="253"/>
    </row>
    <row r="138" spans="1:7" s="12" customFormat="1" ht="15.75">
      <c r="A138" s="253" t="s">
        <v>45</v>
      </c>
      <c r="B138" s="253"/>
      <c r="C138" s="253"/>
      <c r="D138" s="253"/>
      <c r="E138" s="253"/>
      <c r="F138" s="253"/>
      <c r="G138" s="253"/>
    </row>
    <row r="139" spans="1:7" s="19" customFormat="1" ht="15" customHeight="1">
      <c r="A139" s="99"/>
      <c r="B139" s="99"/>
      <c r="C139" s="99"/>
      <c r="D139" s="56"/>
      <c r="E139" s="62"/>
      <c r="F139" s="63"/>
      <c r="G139" s="58" t="s">
        <v>14</v>
      </c>
    </row>
    <row r="140" spans="1:7" s="10" customFormat="1" ht="90">
      <c r="A140" s="49" t="s">
        <v>1</v>
      </c>
      <c r="B140" s="50" t="s">
        <v>66</v>
      </c>
      <c r="C140" s="50" t="s">
        <v>182</v>
      </c>
      <c r="D140" s="50" t="s">
        <v>183</v>
      </c>
      <c r="E140" s="50" t="s">
        <v>25</v>
      </c>
      <c r="F140" s="50" t="s">
        <v>26</v>
      </c>
      <c r="G140" s="50" t="s">
        <v>39</v>
      </c>
    </row>
    <row r="141" spans="1:7" ht="17.25" customHeight="1">
      <c r="A141" s="54" t="s">
        <v>5</v>
      </c>
      <c r="B141" s="112">
        <f>B142</f>
        <v>23119.5</v>
      </c>
      <c r="C141" s="112">
        <f>C142</f>
        <v>6347.3</v>
      </c>
      <c r="D141" s="112">
        <f>D142</f>
        <v>6347.3</v>
      </c>
      <c r="E141" s="225">
        <f>D141/C141*100</f>
        <v>100</v>
      </c>
      <c r="F141" s="225">
        <f>D141/B141*100</f>
        <v>27.454313458336038</v>
      </c>
      <c r="G141" s="55"/>
    </row>
    <row r="142" spans="1:7" s="10" customFormat="1">
      <c r="A142" s="51" t="s">
        <v>2</v>
      </c>
      <c r="B142" s="113">
        <f>B143+B144</f>
        <v>23119.5</v>
      </c>
      <c r="C142" s="113">
        <f t="shared" ref="C142:D142" si="34">C143+C144</f>
        <v>6347.3</v>
      </c>
      <c r="D142" s="113">
        <f t="shared" si="34"/>
        <v>6347.3</v>
      </c>
      <c r="E142" s="155">
        <f>D142/C142*100</f>
        <v>100</v>
      </c>
      <c r="F142" s="155">
        <f>D142/B142*100</f>
        <v>27.454313458336038</v>
      </c>
      <c r="G142" s="124"/>
    </row>
    <row r="143" spans="1:7" s="10" customFormat="1" ht="45">
      <c r="A143" s="125" t="s">
        <v>103</v>
      </c>
      <c r="B143" s="116">
        <v>19119.5</v>
      </c>
      <c r="C143" s="116">
        <v>6347.3</v>
      </c>
      <c r="D143" s="116">
        <v>6347.3</v>
      </c>
      <c r="E143" s="60">
        <f>D143/C143*100</f>
        <v>100</v>
      </c>
      <c r="F143" s="60">
        <f>D143/B143*100</f>
        <v>33.198043881900681</v>
      </c>
      <c r="G143" s="124"/>
    </row>
    <row r="144" spans="1:7" s="10" customFormat="1" ht="45">
      <c r="A144" s="125" t="s">
        <v>104</v>
      </c>
      <c r="B144" s="116">
        <v>4000</v>
      </c>
      <c r="C144" s="122">
        <v>0</v>
      </c>
      <c r="D144" s="122">
        <v>0</v>
      </c>
      <c r="E144" s="221">
        <v>0</v>
      </c>
      <c r="F144" s="221">
        <f>D144/B144*100</f>
        <v>0</v>
      </c>
      <c r="G144" s="126"/>
    </row>
    <row r="145" spans="1:7" s="56" customFormat="1" ht="18" customHeight="1">
      <c r="A145" s="127"/>
      <c r="B145" s="128"/>
      <c r="C145" s="128"/>
      <c r="D145" s="128"/>
      <c r="E145" s="62"/>
      <c r="F145" s="63"/>
      <c r="G145" s="129"/>
    </row>
    <row r="146" spans="1:7" s="56" customFormat="1" ht="25.5" customHeight="1">
      <c r="A146" s="254" t="s">
        <v>220</v>
      </c>
      <c r="B146" s="254"/>
      <c r="C146" s="254"/>
      <c r="D146" s="254"/>
      <c r="E146" s="254"/>
      <c r="F146" s="254"/>
      <c r="G146" s="254"/>
    </row>
    <row r="147" spans="1:7" s="39" customFormat="1" ht="15.75">
      <c r="A147" s="253" t="s">
        <v>109</v>
      </c>
      <c r="B147" s="253"/>
      <c r="C147" s="253"/>
      <c r="D147" s="253"/>
      <c r="E147" s="253"/>
      <c r="F147" s="253"/>
      <c r="G147" s="253"/>
    </row>
    <row r="148" spans="1:7" s="39" customFormat="1" ht="15.75">
      <c r="A148" s="253" t="s">
        <v>7</v>
      </c>
      <c r="B148" s="253"/>
      <c r="C148" s="253"/>
      <c r="D148" s="253"/>
      <c r="E148" s="253"/>
      <c r="F148" s="253"/>
      <c r="G148" s="253"/>
    </row>
    <row r="149" spans="1:7" s="22" customFormat="1" ht="35.25" customHeight="1">
      <c r="A149" s="253" t="s">
        <v>108</v>
      </c>
      <c r="B149" s="253"/>
      <c r="C149" s="253"/>
      <c r="D149" s="253"/>
      <c r="E149" s="253"/>
      <c r="F149" s="253"/>
      <c r="G149" s="253"/>
    </row>
    <row r="150" spans="1:7" s="56" customFormat="1" ht="15" customHeight="1">
      <c r="A150" s="66"/>
      <c r="B150" s="66"/>
      <c r="C150" s="66"/>
      <c r="E150" s="62"/>
      <c r="F150" s="63"/>
      <c r="G150" s="58" t="s">
        <v>14</v>
      </c>
    </row>
    <row r="151" spans="1:7" s="10" customFormat="1" ht="93" customHeight="1">
      <c r="A151" s="49" t="s">
        <v>1</v>
      </c>
      <c r="B151" s="50" t="s">
        <v>66</v>
      </c>
      <c r="C151" s="50" t="s">
        <v>182</v>
      </c>
      <c r="D151" s="50" t="s">
        <v>183</v>
      </c>
      <c r="E151" s="50" t="s">
        <v>25</v>
      </c>
      <c r="F151" s="50" t="s">
        <v>26</v>
      </c>
      <c r="G151" s="50" t="s">
        <v>39</v>
      </c>
    </row>
    <row r="152" spans="1:7" ht="16.149999999999999" customHeight="1">
      <c r="A152" s="54" t="s">
        <v>5</v>
      </c>
      <c r="B152" s="112">
        <f>B156+B157+B158</f>
        <v>263876.8</v>
      </c>
      <c r="C152" s="112">
        <f t="shared" ref="C152:D152" si="35">C156+C157+C158</f>
        <v>65688.3</v>
      </c>
      <c r="D152" s="112">
        <f t="shared" si="35"/>
        <v>63632.5</v>
      </c>
      <c r="E152" s="225">
        <f t="shared" ref="E152:E158" si="36">D152/C152*100</f>
        <v>96.870371131540921</v>
      </c>
      <c r="F152" s="225">
        <f t="shared" ref="F152:F157" si="37">D152/B152*100</f>
        <v>24.114473117757985</v>
      </c>
      <c r="G152" s="55"/>
    </row>
    <row r="153" spans="1:7" ht="17.25" customHeight="1">
      <c r="A153" s="51" t="s">
        <v>2</v>
      </c>
      <c r="B153" s="113">
        <f>B152-B154-B155</f>
        <v>62617.9</v>
      </c>
      <c r="C153" s="113">
        <f t="shared" ref="C153:D153" si="38">C152-C154-C155</f>
        <v>3284.5000000000045</v>
      </c>
      <c r="D153" s="113">
        <f t="shared" si="38"/>
        <v>3181.5999999999972</v>
      </c>
      <c r="E153" s="155">
        <f t="shared" si="36"/>
        <v>96.867103059826249</v>
      </c>
      <c r="F153" s="155">
        <f t="shared" si="37"/>
        <v>5.080975248291618</v>
      </c>
      <c r="G153" s="55"/>
    </row>
    <row r="154" spans="1:7" ht="17.25" customHeight="1">
      <c r="A154" s="51" t="s">
        <v>3</v>
      </c>
      <c r="B154" s="113">
        <v>197526.3</v>
      </c>
      <c r="C154" s="113">
        <v>61118.6</v>
      </c>
      <c r="D154" s="113">
        <v>59275.3</v>
      </c>
      <c r="E154" s="155">
        <f t="shared" si="36"/>
        <v>96.984060498767974</v>
      </c>
      <c r="F154" s="155">
        <f t="shared" si="37"/>
        <v>30.008814016158862</v>
      </c>
      <c r="G154" s="55"/>
    </row>
    <row r="155" spans="1:7" ht="17.25" customHeight="1">
      <c r="A155" s="51" t="s">
        <v>4</v>
      </c>
      <c r="B155" s="113">
        <v>3732.6</v>
      </c>
      <c r="C155" s="113">
        <v>1285.2</v>
      </c>
      <c r="D155" s="113">
        <v>1175.5999999999999</v>
      </c>
      <c r="E155" s="155">
        <f t="shared" si="36"/>
        <v>91.472144413320876</v>
      </c>
      <c r="F155" s="155">
        <f t="shared" si="37"/>
        <v>31.495472324920964</v>
      </c>
      <c r="G155" s="55"/>
    </row>
    <row r="156" spans="1:7" ht="60.75" customHeight="1">
      <c r="A156" s="61" t="s">
        <v>105</v>
      </c>
      <c r="B156" s="116">
        <v>27285.4</v>
      </c>
      <c r="C156" s="116">
        <v>22868.5</v>
      </c>
      <c r="D156" s="116">
        <v>20930.099999999999</v>
      </c>
      <c r="E156" s="60">
        <f t="shared" si="36"/>
        <v>91.523711655771038</v>
      </c>
      <c r="F156" s="60">
        <f t="shared" si="37"/>
        <v>76.708056323161827</v>
      </c>
      <c r="G156" s="53" t="s">
        <v>216</v>
      </c>
    </row>
    <row r="157" spans="1:7" ht="45">
      <c r="A157" s="61" t="s">
        <v>106</v>
      </c>
      <c r="B157" s="116">
        <v>128519.2</v>
      </c>
      <c r="C157" s="116">
        <v>39614</v>
      </c>
      <c r="D157" s="116">
        <v>39496.6</v>
      </c>
      <c r="E157" s="60">
        <f t="shared" si="36"/>
        <v>99.703640127227743</v>
      </c>
      <c r="F157" s="60">
        <f t="shared" si="37"/>
        <v>30.732061824225486</v>
      </c>
      <c r="G157" s="53" t="s">
        <v>187</v>
      </c>
    </row>
    <row r="158" spans="1:7" s="19" customFormat="1">
      <c r="A158" s="61" t="s">
        <v>107</v>
      </c>
      <c r="B158" s="130">
        <v>108072.2</v>
      </c>
      <c r="C158" s="116">
        <v>3205.8</v>
      </c>
      <c r="D158" s="116">
        <v>3205.8</v>
      </c>
      <c r="E158" s="60">
        <f t="shared" si="36"/>
        <v>100</v>
      </c>
      <c r="F158" s="60">
        <f>D158/B158*100</f>
        <v>2.9663502732432581</v>
      </c>
      <c r="G158" s="131"/>
    </row>
    <row r="159" spans="1:7" s="56" customFormat="1" ht="10.5" customHeight="1">
      <c r="A159" s="74"/>
      <c r="B159" s="132"/>
      <c r="C159" s="132"/>
      <c r="D159" s="132"/>
      <c r="E159" s="72"/>
      <c r="F159" s="133"/>
      <c r="G159" s="134"/>
    </row>
    <row r="160" spans="1:7" s="56" customFormat="1" ht="40.9" customHeight="1">
      <c r="A160" s="254" t="s">
        <v>110</v>
      </c>
      <c r="B160" s="254"/>
      <c r="C160" s="254"/>
      <c r="D160" s="254"/>
      <c r="E160" s="254"/>
      <c r="F160" s="254"/>
      <c r="G160" s="254"/>
    </row>
    <row r="161" spans="1:7" s="56" customFormat="1" ht="18.600000000000001" customHeight="1">
      <c r="A161" s="253" t="s">
        <v>111</v>
      </c>
      <c r="B161" s="253"/>
      <c r="C161" s="253"/>
      <c r="D161" s="253"/>
      <c r="E161" s="253"/>
      <c r="F161" s="253"/>
      <c r="G161" s="253"/>
    </row>
    <row r="162" spans="1:7" s="39" customFormat="1" ht="20.25" customHeight="1">
      <c r="A162" s="253" t="s">
        <v>55</v>
      </c>
      <c r="B162" s="253"/>
      <c r="C162" s="253"/>
      <c r="D162" s="253"/>
      <c r="E162" s="253"/>
      <c r="F162" s="253"/>
      <c r="G162" s="253"/>
    </row>
    <row r="163" spans="1:7" s="39" customFormat="1" ht="15.75">
      <c r="A163" s="253" t="s">
        <v>112</v>
      </c>
      <c r="B163" s="253"/>
      <c r="C163" s="253"/>
      <c r="D163" s="253"/>
      <c r="E163" s="253"/>
      <c r="F163" s="253"/>
      <c r="G163" s="253"/>
    </row>
    <row r="164" spans="1:7" s="22" customFormat="1" ht="15.6" customHeight="1">
      <c r="A164" s="57"/>
      <c r="B164" s="57"/>
      <c r="C164" s="57"/>
      <c r="E164" s="69"/>
      <c r="F164" s="70"/>
      <c r="G164" s="58" t="s">
        <v>14</v>
      </c>
    </row>
    <row r="165" spans="1:7" s="67" customFormat="1" ht="94.5" customHeight="1">
      <c r="A165" s="49" t="s">
        <v>1</v>
      </c>
      <c r="B165" s="50" t="s">
        <v>66</v>
      </c>
      <c r="C165" s="50" t="s">
        <v>182</v>
      </c>
      <c r="D165" s="50" t="s">
        <v>183</v>
      </c>
      <c r="E165" s="50" t="s">
        <v>25</v>
      </c>
      <c r="F165" s="50" t="s">
        <v>26</v>
      </c>
      <c r="G165" s="50" t="s">
        <v>39</v>
      </c>
    </row>
    <row r="166" spans="1:7" ht="17.45" customHeight="1">
      <c r="A166" s="54" t="s">
        <v>5</v>
      </c>
      <c r="B166" s="112">
        <f>B167</f>
        <v>38433.4</v>
      </c>
      <c r="C166" s="112">
        <f t="shared" ref="C166:D166" si="39">C167</f>
        <v>16807.2</v>
      </c>
      <c r="D166" s="112">
        <f t="shared" si="39"/>
        <v>16482.400000000001</v>
      </c>
      <c r="E166" s="225">
        <f>D166/C166*100</f>
        <v>98.067494883145329</v>
      </c>
      <c r="F166" s="225">
        <f>D166/B166*100</f>
        <v>42.885615116018883</v>
      </c>
      <c r="G166" s="55"/>
    </row>
    <row r="167" spans="1:7" ht="17.45" customHeight="1">
      <c r="A167" s="51" t="s">
        <v>2</v>
      </c>
      <c r="B167" s="113">
        <f>B168</f>
        <v>38433.4</v>
      </c>
      <c r="C167" s="113">
        <f t="shared" ref="C167:D167" si="40">C168</f>
        <v>16807.2</v>
      </c>
      <c r="D167" s="113">
        <f t="shared" si="40"/>
        <v>16482.400000000001</v>
      </c>
      <c r="E167" s="155">
        <f>D167/C167*100</f>
        <v>98.067494883145329</v>
      </c>
      <c r="F167" s="155">
        <f>D167/B167*100</f>
        <v>42.885615116018883</v>
      </c>
      <c r="G167" s="55"/>
    </row>
    <row r="168" spans="1:7" s="23" customFormat="1" ht="45">
      <c r="A168" s="61" t="s">
        <v>113</v>
      </c>
      <c r="B168" s="60">
        <v>38433.4</v>
      </c>
      <c r="C168" s="60">
        <v>16807.2</v>
      </c>
      <c r="D168" s="60">
        <v>16482.400000000001</v>
      </c>
      <c r="E168" s="60">
        <f>D168/C168*100</f>
        <v>98.067494883145329</v>
      </c>
      <c r="F168" s="60">
        <f>D168/B168*100</f>
        <v>42.885615116018883</v>
      </c>
      <c r="G168" s="136"/>
    </row>
    <row r="169" spans="1:7" s="141" customFormat="1" ht="24.75" customHeight="1">
      <c r="A169" s="137"/>
      <c r="B169" s="71"/>
      <c r="C169" s="138"/>
      <c r="D169" s="138"/>
      <c r="E169" s="139"/>
      <c r="F169" s="139"/>
      <c r="G169" s="140"/>
    </row>
    <row r="170" spans="1:7" s="56" customFormat="1" ht="24" customHeight="1">
      <c r="A170" s="254" t="s">
        <v>34</v>
      </c>
      <c r="B170" s="254"/>
      <c r="C170" s="254"/>
      <c r="D170" s="254"/>
      <c r="E170" s="254"/>
      <c r="F170" s="254"/>
      <c r="G170" s="254"/>
    </row>
    <row r="171" spans="1:7" s="39" customFormat="1" ht="19.149999999999999" customHeight="1">
      <c r="A171" s="253" t="s">
        <v>114</v>
      </c>
      <c r="B171" s="253"/>
      <c r="C171" s="253"/>
      <c r="D171" s="253"/>
      <c r="E171" s="253"/>
      <c r="F171" s="253"/>
      <c r="G171" s="253"/>
    </row>
    <row r="172" spans="1:7" s="39" customFormat="1" ht="33" customHeight="1">
      <c r="A172" s="253" t="s">
        <v>10</v>
      </c>
      <c r="B172" s="253"/>
      <c r="C172" s="253"/>
      <c r="D172" s="253"/>
      <c r="E172" s="253"/>
      <c r="F172" s="253"/>
      <c r="G172" s="253"/>
    </row>
    <row r="173" spans="1:7" s="22" customFormat="1" ht="18.75" customHeight="1">
      <c r="A173" s="253" t="s">
        <v>56</v>
      </c>
      <c r="B173" s="253"/>
      <c r="C173" s="253"/>
      <c r="D173" s="253"/>
      <c r="E173" s="253"/>
      <c r="F173" s="253"/>
      <c r="G173" s="253"/>
    </row>
    <row r="174" spans="1:7" s="22" customFormat="1" ht="15.75" customHeight="1">
      <c r="A174" s="57"/>
      <c r="B174" s="57"/>
      <c r="C174" s="57"/>
      <c r="E174" s="69"/>
      <c r="F174" s="70"/>
      <c r="G174" s="58" t="s">
        <v>14</v>
      </c>
    </row>
    <row r="175" spans="1:7" s="67" customFormat="1" ht="66" customHeight="1">
      <c r="A175" s="49" t="s">
        <v>1</v>
      </c>
      <c r="B175" s="50" t="s">
        <v>66</v>
      </c>
      <c r="C175" s="50" t="s">
        <v>182</v>
      </c>
      <c r="D175" s="50" t="s">
        <v>183</v>
      </c>
      <c r="E175" s="50" t="s">
        <v>25</v>
      </c>
      <c r="F175" s="50" t="s">
        <v>26</v>
      </c>
      <c r="G175" s="50" t="s">
        <v>39</v>
      </c>
    </row>
    <row r="176" spans="1:7" ht="17.45" customHeight="1">
      <c r="A176" s="54" t="s">
        <v>5</v>
      </c>
      <c r="B176" s="112">
        <f>B178</f>
        <v>10084.299999999999</v>
      </c>
      <c r="C176" s="112">
        <f>C178</f>
        <v>5.5</v>
      </c>
      <c r="D176" s="112">
        <f>D178</f>
        <v>5.4</v>
      </c>
      <c r="E176" s="225">
        <f>D176/C176*100</f>
        <v>98.181818181818187</v>
      </c>
      <c r="F176" s="225">
        <f>D176/B176*100</f>
        <v>5.3548585424868365E-2</v>
      </c>
      <c r="G176" s="55"/>
    </row>
    <row r="177" spans="1:7" ht="17.45" customHeight="1">
      <c r="A177" s="51" t="s">
        <v>2</v>
      </c>
      <c r="B177" s="113">
        <f>B178</f>
        <v>10084.299999999999</v>
      </c>
      <c r="C177" s="113">
        <f>C178</f>
        <v>5.5</v>
      </c>
      <c r="D177" s="113">
        <f>D178</f>
        <v>5.4</v>
      </c>
      <c r="E177" s="155">
        <f>D177/C177*100</f>
        <v>98.181818181818187</v>
      </c>
      <c r="F177" s="155">
        <f>D177/B177*100</f>
        <v>5.3548585424868365E-2</v>
      </c>
      <c r="G177" s="55"/>
    </row>
    <row r="178" spans="1:7" ht="45">
      <c r="A178" s="61" t="s">
        <v>115</v>
      </c>
      <c r="B178" s="116">
        <v>10084.299999999999</v>
      </c>
      <c r="C178" s="116">
        <v>5.5</v>
      </c>
      <c r="D178" s="116">
        <v>5.4</v>
      </c>
      <c r="E178" s="60">
        <f>D178/C178*100</f>
        <v>98.181818181818187</v>
      </c>
      <c r="F178" s="60">
        <f>D178/B178*100</f>
        <v>5.3548585424868365E-2</v>
      </c>
      <c r="G178" s="142"/>
    </row>
    <row r="179" spans="1:7" s="19" customFormat="1" ht="16.5" customHeight="1">
      <c r="A179" s="127"/>
      <c r="B179" s="128"/>
      <c r="C179" s="128"/>
      <c r="D179" s="128"/>
      <c r="E179" s="62"/>
      <c r="F179" s="63"/>
      <c r="G179" s="129"/>
    </row>
    <row r="180" spans="1:7" s="19" customFormat="1" ht="22.5" customHeight="1">
      <c r="A180" s="254" t="s">
        <v>35</v>
      </c>
      <c r="B180" s="254"/>
      <c r="C180" s="254"/>
      <c r="D180" s="254"/>
      <c r="E180" s="254"/>
      <c r="F180" s="254"/>
      <c r="G180" s="254"/>
    </row>
    <row r="181" spans="1:7" s="11" customFormat="1" ht="15.75">
      <c r="A181" s="253" t="s">
        <v>117</v>
      </c>
      <c r="B181" s="253"/>
      <c r="C181" s="253"/>
      <c r="D181" s="253"/>
      <c r="E181" s="253"/>
      <c r="F181" s="253"/>
      <c r="G181" s="253"/>
    </row>
    <row r="182" spans="1:7" s="11" customFormat="1" ht="18" customHeight="1">
      <c r="A182" s="253" t="s">
        <v>116</v>
      </c>
      <c r="B182" s="253"/>
      <c r="C182" s="253"/>
      <c r="D182" s="253"/>
      <c r="E182" s="253"/>
      <c r="F182" s="253"/>
      <c r="G182" s="253"/>
    </row>
    <row r="183" spans="1:7" s="12" customFormat="1" ht="15.75">
      <c r="A183" s="253" t="s">
        <v>118</v>
      </c>
      <c r="B183" s="253"/>
      <c r="C183" s="253"/>
      <c r="D183" s="253"/>
      <c r="E183" s="253"/>
      <c r="F183" s="253"/>
      <c r="G183" s="253"/>
    </row>
    <row r="184" spans="1:7" s="12" customFormat="1" ht="15" customHeight="1">
      <c r="A184" s="57"/>
      <c r="B184" s="57"/>
      <c r="C184" s="57"/>
      <c r="D184" s="22"/>
      <c r="E184" s="69"/>
      <c r="F184" s="70"/>
      <c r="G184" s="58" t="s">
        <v>14</v>
      </c>
    </row>
    <row r="185" spans="1:7" s="10" customFormat="1" ht="93" customHeight="1">
      <c r="A185" s="49" t="s">
        <v>1</v>
      </c>
      <c r="B185" s="50" t="s">
        <v>66</v>
      </c>
      <c r="C185" s="50" t="s">
        <v>182</v>
      </c>
      <c r="D185" s="50" t="s">
        <v>183</v>
      </c>
      <c r="E185" s="50" t="s">
        <v>25</v>
      </c>
      <c r="F185" s="50" t="s">
        <v>26</v>
      </c>
      <c r="G185" s="50" t="s">
        <v>39</v>
      </c>
    </row>
    <row r="186" spans="1:7" ht="17.45" customHeight="1">
      <c r="A186" s="54" t="s">
        <v>5</v>
      </c>
      <c r="B186" s="112">
        <f>B189+B191</f>
        <v>265267.10000000003</v>
      </c>
      <c r="C186" s="112">
        <f t="shared" ref="C186:D186" si="41">C189+C191</f>
        <v>27321.5</v>
      </c>
      <c r="D186" s="112">
        <f t="shared" si="41"/>
        <v>20604.399999999998</v>
      </c>
      <c r="E186" s="225">
        <f>D186/C186*100</f>
        <v>75.414600223267385</v>
      </c>
      <c r="F186" s="225">
        <f>D186/B186*100</f>
        <v>7.767416313594862</v>
      </c>
      <c r="G186" s="55"/>
    </row>
    <row r="187" spans="1:7" ht="17.45" customHeight="1">
      <c r="A187" s="51" t="s">
        <v>2</v>
      </c>
      <c r="B187" s="113">
        <f>B186-B188</f>
        <v>86959.800000000047</v>
      </c>
      <c r="C187" s="113">
        <f t="shared" ref="C187:D187" si="42">C186-C188</f>
        <v>27321.5</v>
      </c>
      <c r="D187" s="113">
        <f t="shared" si="42"/>
        <v>20604.399999999998</v>
      </c>
      <c r="E187" s="155">
        <f>D187/C187*100</f>
        <v>75.414600223267385</v>
      </c>
      <c r="F187" s="155">
        <f>D187/B187*100</f>
        <v>23.694166729914269</v>
      </c>
      <c r="G187" s="55"/>
    </row>
    <row r="188" spans="1:7" ht="17.45" customHeight="1">
      <c r="A188" s="51" t="s">
        <v>3</v>
      </c>
      <c r="B188" s="113">
        <v>178307.3</v>
      </c>
      <c r="C188" s="114">
        <v>0</v>
      </c>
      <c r="D188" s="114">
        <v>0</v>
      </c>
      <c r="E188" s="226">
        <v>0</v>
      </c>
      <c r="F188" s="226">
        <v>0</v>
      </c>
      <c r="G188" s="55"/>
    </row>
    <row r="189" spans="1:7" s="23" customFormat="1" ht="90">
      <c r="A189" s="61" t="s">
        <v>119</v>
      </c>
      <c r="B189" s="60">
        <v>218677.7</v>
      </c>
      <c r="C189" s="60">
        <v>1518</v>
      </c>
      <c r="D189" s="60">
        <v>1370.3</v>
      </c>
      <c r="E189" s="60">
        <f>D189/C189*100</f>
        <v>90.270092226613968</v>
      </c>
      <c r="F189" s="60">
        <f>D189/B189*100</f>
        <v>0.62662996729890608</v>
      </c>
      <c r="G189" s="144" t="s">
        <v>215</v>
      </c>
    </row>
    <row r="190" spans="1:7" s="32" customFormat="1" ht="15" customHeight="1">
      <c r="A190" s="251" t="s">
        <v>22</v>
      </c>
      <c r="B190" s="252">
        <v>180701.8</v>
      </c>
      <c r="C190" s="227">
        <v>0</v>
      </c>
      <c r="D190" s="227">
        <v>0</v>
      </c>
      <c r="E190" s="227">
        <v>0</v>
      </c>
      <c r="F190" s="227">
        <f>D190/B190*100</f>
        <v>0</v>
      </c>
      <c r="G190" s="210"/>
    </row>
    <row r="191" spans="1:7" s="23" customFormat="1" ht="90.75" customHeight="1">
      <c r="A191" s="61" t="s">
        <v>120</v>
      </c>
      <c r="B191" s="220">
        <v>46589.4</v>
      </c>
      <c r="C191" s="220">
        <v>25803.5</v>
      </c>
      <c r="D191" s="220">
        <v>19234.099999999999</v>
      </c>
      <c r="E191" s="60">
        <f>D191/C191*100</f>
        <v>74.540663088340722</v>
      </c>
      <c r="F191" s="60">
        <f>D191/B191*100</f>
        <v>41.28428354947691</v>
      </c>
      <c r="G191" s="144" t="s">
        <v>202</v>
      </c>
    </row>
    <row r="192" spans="1:7" s="141" customFormat="1" ht="15" customHeight="1">
      <c r="A192" s="74"/>
      <c r="B192" s="145"/>
      <c r="C192" s="145"/>
      <c r="D192" s="80"/>
      <c r="E192" s="72"/>
      <c r="F192" s="133"/>
      <c r="G192" s="146"/>
    </row>
    <row r="193" spans="1:7" s="56" customFormat="1" ht="29.25" customHeight="1">
      <c r="A193" s="254" t="s">
        <v>51</v>
      </c>
      <c r="B193" s="254"/>
      <c r="C193" s="254"/>
      <c r="D193" s="254"/>
      <c r="E193" s="254"/>
      <c r="F193" s="254"/>
      <c r="G193" s="254"/>
    </row>
    <row r="194" spans="1:7" s="39" customFormat="1" ht="18.75" customHeight="1">
      <c r="A194" s="253" t="s">
        <v>122</v>
      </c>
      <c r="B194" s="253"/>
      <c r="C194" s="253"/>
      <c r="D194" s="253"/>
      <c r="E194" s="253"/>
      <c r="F194" s="253"/>
      <c r="G194" s="253"/>
    </row>
    <row r="195" spans="1:7" s="39" customFormat="1" ht="18.75" customHeight="1">
      <c r="A195" s="253" t="s">
        <v>52</v>
      </c>
      <c r="B195" s="253"/>
      <c r="C195" s="253"/>
      <c r="D195" s="253"/>
      <c r="E195" s="253"/>
      <c r="F195" s="253"/>
      <c r="G195" s="253"/>
    </row>
    <row r="196" spans="1:7" s="22" customFormat="1" ht="15.75">
      <c r="A196" s="253" t="s">
        <v>121</v>
      </c>
      <c r="B196" s="253"/>
      <c r="C196" s="253"/>
      <c r="D196" s="253"/>
      <c r="E196" s="253"/>
      <c r="F196" s="253"/>
      <c r="G196" s="253"/>
    </row>
    <row r="197" spans="1:7" s="22" customFormat="1" ht="15.75" customHeight="1">
      <c r="A197" s="57"/>
      <c r="B197" s="57"/>
      <c r="C197" s="57"/>
      <c r="E197" s="69"/>
      <c r="F197" s="70"/>
      <c r="G197" s="58" t="s">
        <v>14</v>
      </c>
    </row>
    <row r="198" spans="1:7" s="67" customFormat="1" ht="90">
      <c r="A198" s="49" t="s">
        <v>1</v>
      </c>
      <c r="B198" s="50" t="s">
        <v>66</v>
      </c>
      <c r="C198" s="50" t="s">
        <v>182</v>
      </c>
      <c r="D198" s="50" t="s">
        <v>183</v>
      </c>
      <c r="E198" s="50" t="s">
        <v>25</v>
      </c>
      <c r="F198" s="50" t="s">
        <v>26</v>
      </c>
      <c r="G198" s="50" t="s">
        <v>39</v>
      </c>
    </row>
    <row r="199" spans="1:7" ht="17.45" customHeight="1">
      <c r="A199" s="54" t="s">
        <v>5</v>
      </c>
      <c r="B199" s="112">
        <f>B200</f>
        <v>842.7</v>
      </c>
      <c r="C199" s="112">
        <f>C200</f>
        <v>385.7</v>
      </c>
      <c r="D199" s="112">
        <f>D200</f>
        <v>355.7</v>
      </c>
      <c r="E199" s="225">
        <f>D199/C199*100</f>
        <v>92.221934145709099</v>
      </c>
      <c r="F199" s="225">
        <f>D199/B199*100</f>
        <v>42.209564495075348</v>
      </c>
      <c r="G199" s="55"/>
    </row>
    <row r="200" spans="1:7" ht="17.45" customHeight="1">
      <c r="A200" s="51" t="s">
        <v>2</v>
      </c>
      <c r="B200" s="113">
        <f>B201+B202</f>
        <v>842.7</v>
      </c>
      <c r="C200" s="113">
        <f>C201+C202</f>
        <v>385.7</v>
      </c>
      <c r="D200" s="113">
        <f>D201+D202</f>
        <v>355.7</v>
      </c>
      <c r="E200" s="155">
        <f>D200/C200*100</f>
        <v>92.221934145709099</v>
      </c>
      <c r="F200" s="155">
        <f>D200/B200*100</f>
        <v>42.209564495075348</v>
      </c>
      <c r="G200" s="55"/>
    </row>
    <row r="201" spans="1:7" s="23" customFormat="1" ht="90">
      <c r="A201" s="61" t="s">
        <v>123</v>
      </c>
      <c r="B201" s="224">
        <v>645.70000000000005</v>
      </c>
      <c r="C201" s="224">
        <v>375.7</v>
      </c>
      <c r="D201" s="224">
        <v>355.7</v>
      </c>
      <c r="E201" s="60">
        <f>D201/C201*100</f>
        <v>94.676603673143461</v>
      </c>
      <c r="F201" s="60">
        <f>D201/B201*100</f>
        <v>55.08750193588353</v>
      </c>
      <c r="G201" s="148"/>
    </row>
    <row r="202" spans="1:7" s="23" customFormat="1" ht="45">
      <c r="A202" s="61" t="s">
        <v>124</v>
      </c>
      <c r="B202" s="60">
        <v>197</v>
      </c>
      <c r="C202" s="60">
        <v>10</v>
      </c>
      <c r="D202" s="221">
        <v>0</v>
      </c>
      <c r="E202" s="221">
        <v>0</v>
      </c>
      <c r="F202" s="221">
        <f>D202/B202*100</f>
        <v>0</v>
      </c>
      <c r="G202" s="135" t="s">
        <v>188</v>
      </c>
    </row>
    <row r="203" spans="1:7" s="12" customFormat="1" ht="18" customHeight="1">
      <c r="A203" s="137"/>
      <c r="B203" s="145"/>
      <c r="C203" s="145"/>
      <c r="D203" s="145"/>
      <c r="E203" s="72"/>
      <c r="F203" s="133"/>
      <c r="G203" s="147"/>
    </row>
    <row r="204" spans="1:7" s="19" customFormat="1" ht="22.5" customHeight="1">
      <c r="A204" s="254" t="s">
        <v>125</v>
      </c>
      <c r="B204" s="254"/>
      <c r="C204" s="254"/>
      <c r="D204" s="254"/>
      <c r="E204" s="254"/>
      <c r="F204" s="254"/>
      <c r="G204" s="254"/>
    </row>
    <row r="205" spans="1:7" s="11" customFormat="1" ht="18.75" customHeight="1">
      <c r="A205" s="253" t="s">
        <v>126</v>
      </c>
      <c r="B205" s="253"/>
      <c r="C205" s="253"/>
      <c r="D205" s="253"/>
      <c r="E205" s="253"/>
      <c r="F205" s="253"/>
      <c r="G205" s="253"/>
    </row>
    <row r="206" spans="1:7" s="11" customFormat="1" ht="18.75" customHeight="1">
      <c r="A206" s="253" t="s">
        <v>203</v>
      </c>
      <c r="B206" s="253"/>
      <c r="C206" s="253"/>
      <c r="D206" s="253"/>
      <c r="E206" s="253"/>
      <c r="F206" s="253"/>
      <c r="G206" s="253"/>
    </row>
    <row r="207" spans="1:7" s="12" customFormat="1" ht="15.75">
      <c r="A207" s="253" t="s">
        <v>127</v>
      </c>
      <c r="B207" s="253"/>
      <c r="C207" s="253"/>
      <c r="D207" s="253"/>
      <c r="E207" s="253"/>
      <c r="F207" s="253"/>
      <c r="G207" s="253"/>
    </row>
    <row r="208" spans="1:7" s="12" customFormat="1" ht="15.6" customHeight="1">
      <c r="A208" s="57"/>
      <c r="B208" s="57"/>
      <c r="C208" s="57"/>
      <c r="D208" s="22"/>
      <c r="E208" s="69"/>
      <c r="F208" s="70"/>
      <c r="G208" s="58" t="s">
        <v>14</v>
      </c>
    </row>
    <row r="209" spans="1:7" s="10" customFormat="1" ht="90">
      <c r="A209" s="49" t="s">
        <v>1</v>
      </c>
      <c r="B209" s="50" t="s">
        <v>66</v>
      </c>
      <c r="C209" s="50" t="s">
        <v>182</v>
      </c>
      <c r="D209" s="50" t="s">
        <v>183</v>
      </c>
      <c r="E209" s="50" t="s">
        <v>25</v>
      </c>
      <c r="F209" s="50" t="s">
        <v>26</v>
      </c>
      <c r="G209" s="50" t="s">
        <v>39</v>
      </c>
    </row>
    <row r="210" spans="1:7" ht="17.45" customHeight="1">
      <c r="A210" s="54" t="s">
        <v>5</v>
      </c>
      <c r="B210" s="112">
        <f>B213</f>
        <v>8228.2999999999993</v>
      </c>
      <c r="C210" s="112">
        <f t="shared" ref="C210:D210" si="43">C213</f>
        <v>4785.3999999999996</v>
      </c>
      <c r="D210" s="112">
        <f t="shared" si="43"/>
        <v>4206.2</v>
      </c>
      <c r="E210" s="225">
        <f>D210/C210*100</f>
        <v>87.896518577339407</v>
      </c>
      <c r="F210" s="225">
        <f>D210/B210*100</f>
        <v>51.118700096010116</v>
      </c>
      <c r="G210" s="55"/>
    </row>
    <row r="211" spans="1:7" ht="17.45" customHeight="1">
      <c r="A211" s="51" t="s">
        <v>2</v>
      </c>
      <c r="B211" s="113">
        <f>B210-B212</f>
        <v>8126.7999999999993</v>
      </c>
      <c r="C211" s="113">
        <f t="shared" ref="C211:D211" si="44">C210-C212</f>
        <v>4730.7999999999993</v>
      </c>
      <c r="D211" s="113">
        <f t="shared" si="44"/>
        <v>4164.2</v>
      </c>
      <c r="E211" s="155">
        <f>D211/C211*100</f>
        <v>88.023167328992997</v>
      </c>
      <c r="F211" s="155">
        <f>D211/B211*100</f>
        <v>51.240340601466748</v>
      </c>
      <c r="G211" s="55"/>
    </row>
    <row r="212" spans="1:7" ht="17.45" customHeight="1">
      <c r="A212" s="51" t="s">
        <v>3</v>
      </c>
      <c r="B212" s="113">
        <v>101.5</v>
      </c>
      <c r="C212" s="113">
        <v>54.6</v>
      </c>
      <c r="D212" s="113">
        <v>42</v>
      </c>
      <c r="E212" s="155">
        <f>D212/C212*100</f>
        <v>76.92307692307692</v>
      </c>
      <c r="F212" s="155">
        <f>D212/B212*100</f>
        <v>41.379310344827587</v>
      </c>
      <c r="G212" s="55"/>
    </row>
    <row r="213" spans="1:7" s="23" customFormat="1" ht="45">
      <c r="A213" s="61" t="s">
        <v>128</v>
      </c>
      <c r="B213" s="224">
        <v>8228.2999999999993</v>
      </c>
      <c r="C213" s="224">
        <v>4785.3999999999996</v>
      </c>
      <c r="D213" s="224">
        <v>4206.2</v>
      </c>
      <c r="E213" s="60">
        <f>D213/C213*100</f>
        <v>87.896518577339407</v>
      </c>
      <c r="F213" s="60">
        <f>D213/B213*100</f>
        <v>51.118700096010116</v>
      </c>
      <c r="G213" s="148" t="s">
        <v>209</v>
      </c>
    </row>
    <row r="214" spans="1:7" s="19" customFormat="1" ht="18.75" customHeight="1">
      <c r="A214" s="149"/>
      <c r="B214" s="150"/>
      <c r="C214" s="150"/>
      <c r="D214" s="150"/>
      <c r="E214" s="151"/>
      <c r="F214" s="151"/>
      <c r="G214" s="129"/>
    </row>
    <row r="215" spans="1:7" s="19" customFormat="1" ht="32.25" customHeight="1">
      <c r="A215" s="254" t="s">
        <v>36</v>
      </c>
      <c r="B215" s="254"/>
      <c r="C215" s="254"/>
      <c r="D215" s="254"/>
      <c r="E215" s="254"/>
      <c r="F215" s="254"/>
      <c r="G215" s="254"/>
    </row>
    <row r="216" spans="1:7" s="39" customFormat="1" ht="17.25" customHeight="1">
      <c r="A216" s="253" t="s">
        <v>129</v>
      </c>
      <c r="B216" s="253"/>
      <c r="C216" s="253"/>
      <c r="D216" s="253"/>
      <c r="E216" s="253"/>
      <c r="F216" s="253"/>
      <c r="G216" s="253"/>
    </row>
    <row r="217" spans="1:7" s="39" customFormat="1" ht="15.75" customHeight="1">
      <c r="A217" s="253" t="s">
        <v>53</v>
      </c>
      <c r="B217" s="253"/>
      <c r="C217" s="253"/>
      <c r="D217" s="253"/>
      <c r="E217" s="253"/>
      <c r="F217" s="253"/>
      <c r="G217" s="253"/>
    </row>
    <row r="218" spans="1:7" s="22" customFormat="1" ht="48" customHeight="1">
      <c r="A218" s="253" t="s">
        <v>130</v>
      </c>
      <c r="B218" s="253"/>
      <c r="C218" s="253"/>
      <c r="D218" s="253"/>
      <c r="E218" s="253"/>
      <c r="F218" s="253"/>
      <c r="G218" s="253"/>
    </row>
    <row r="219" spans="1:7" s="22" customFormat="1" ht="14.25" customHeight="1">
      <c r="A219" s="57"/>
      <c r="B219" s="57"/>
      <c r="C219" s="57"/>
      <c r="E219" s="69"/>
      <c r="F219" s="70"/>
      <c r="G219" s="58" t="s">
        <v>14</v>
      </c>
    </row>
    <row r="220" spans="1:7" s="67" customFormat="1" ht="90">
      <c r="A220" s="49" t="s">
        <v>1</v>
      </c>
      <c r="B220" s="50" t="s">
        <v>66</v>
      </c>
      <c r="C220" s="50" t="s">
        <v>182</v>
      </c>
      <c r="D220" s="50" t="s">
        <v>183</v>
      </c>
      <c r="E220" s="50" t="s">
        <v>25</v>
      </c>
      <c r="F220" s="50" t="s">
        <v>26</v>
      </c>
      <c r="G220" s="50" t="s">
        <v>39</v>
      </c>
    </row>
    <row r="221" spans="1:7" ht="17.45" customHeight="1">
      <c r="A221" s="152" t="s">
        <v>5</v>
      </c>
      <c r="B221" s="112">
        <f>B224+B227+B229</f>
        <v>68736.100000000006</v>
      </c>
      <c r="C221" s="112">
        <f t="shared" ref="C221:D221" si="45">C224+C227+C229</f>
        <v>20250.3</v>
      </c>
      <c r="D221" s="112">
        <f t="shared" si="45"/>
        <v>20250.3</v>
      </c>
      <c r="E221" s="225">
        <f>D221/C221*100</f>
        <v>100</v>
      </c>
      <c r="F221" s="225">
        <f t="shared" ref="F221:F228" si="46">D221/B221*100</f>
        <v>29.460938284249465</v>
      </c>
      <c r="G221" s="55"/>
    </row>
    <row r="222" spans="1:7">
      <c r="A222" s="153" t="s">
        <v>2</v>
      </c>
      <c r="B222" s="113">
        <f>B221-B223</f>
        <v>36098.400000000009</v>
      </c>
      <c r="C222" s="113">
        <f t="shared" ref="C222:D222" si="47">C221-C223</f>
        <v>11223.199999999999</v>
      </c>
      <c r="D222" s="113">
        <f t="shared" si="47"/>
        <v>11223.199999999999</v>
      </c>
      <c r="E222" s="155">
        <f>D222/C222*100</f>
        <v>100</v>
      </c>
      <c r="F222" s="155">
        <f t="shared" si="46"/>
        <v>31.090574651508092</v>
      </c>
      <c r="G222" s="53"/>
    </row>
    <row r="223" spans="1:7" ht="17.45" customHeight="1">
      <c r="A223" s="153" t="s">
        <v>3</v>
      </c>
      <c r="B223" s="113">
        <v>32637.7</v>
      </c>
      <c r="C223" s="113">
        <v>9027.1</v>
      </c>
      <c r="D223" s="113">
        <v>9027.1</v>
      </c>
      <c r="E223" s="155">
        <f>D223/C223*100</f>
        <v>100</v>
      </c>
      <c r="F223" s="155">
        <f t="shared" si="46"/>
        <v>27.658505348109703</v>
      </c>
      <c r="G223" s="55"/>
    </row>
    <row r="224" spans="1:7" s="23" customFormat="1" ht="30">
      <c r="A224" s="61" t="s">
        <v>131</v>
      </c>
      <c r="B224" s="60">
        <f>B225+B226</f>
        <v>4200.3999999999996</v>
      </c>
      <c r="C224" s="60">
        <f t="shared" ref="C224:D224" si="48">C225+C226</f>
        <v>30</v>
      </c>
      <c r="D224" s="60">
        <f t="shared" si="48"/>
        <v>30</v>
      </c>
      <c r="E224" s="60">
        <f t="shared" ref="E224:E228" si="49">D224/C224*100</f>
        <v>100</v>
      </c>
      <c r="F224" s="60">
        <f t="shared" si="46"/>
        <v>0.71421769355299503</v>
      </c>
      <c r="G224" s="154"/>
    </row>
    <row r="225" spans="1:7" s="23" customFormat="1" ht="45">
      <c r="A225" s="61" t="s">
        <v>132</v>
      </c>
      <c r="B225" s="60">
        <v>30</v>
      </c>
      <c r="C225" s="60">
        <v>30</v>
      </c>
      <c r="D225" s="60">
        <v>30</v>
      </c>
      <c r="E225" s="60">
        <f t="shared" si="49"/>
        <v>100</v>
      </c>
      <c r="F225" s="60">
        <f t="shared" si="46"/>
        <v>100</v>
      </c>
      <c r="G225" s="154"/>
    </row>
    <row r="226" spans="1:7" s="23" customFormat="1" ht="45">
      <c r="A226" s="61" t="s">
        <v>133</v>
      </c>
      <c r="B226" s="60">
        <v>4170.3999999999996</v>
      </c>
      <c r="C226" s="221">
        <v>0</v>
      </c>
      <c r="D226" s="221">
        <v>0</v>
      </c>
      <c r="E226" s="221">
        <v>0</v>
      </c>
      <c r="F226" s="221">
        <f t="shared" si="46"/>
        <v>0</v>
      </c>
      <c r="G226" s="156"/>
    </row>
    <row r="227" spans="1:7" s="23" customFormat="1">
      <c r="A227" s="61" t="s">
        <v>134</v>
      </c>
      <c r="B227" s="60">
        <f>B228</f>
        <v>868.7</v>
      </c>
      <c r="C227" s="60">
        <f t="shared" ref="C227:D227" si="50">C228</f>
        <v>44.6</v>
      </c>
      <c r="D227" s="60">
        <f t="shared" si="50"/>
        <v>44.6</v>
      </c>
      <c r="E227" s="60">
        <f t="shared" si="49"/>
        <v>100</v>
      </c>
      <c r="F227" s="60">
        <f t="shared" si="46"/>
        <v>5.1341084378957058</v>
      </c>
      <c r="G227" s="156"/>
    </row>
    <row r="228" spans="1:7" s="23" customFormat="1" ht="32.25" customHeight="1">
      <c r="A228" s="61" t="s">
        <v>135</v>
      </c>
      <c r="B228" s="60">
        <v>868.7</v>
      </c>
      <c r="C228" s="60">
        <v>44.6</v>
      </c>
      <c r="D228" s="60">
        <v>44.6</v>
      </c>
      <c r="E228" s="60">
        <f t="shared" si="49"/>
        <v>100</v>
      </c>
      <c r="F228" s="60">
        <f t="shared" si="46"/>
        <v>5.1341084378957058</v>
      </c>
      <c r="G228" s="156"/>
    </row>
    <row r="229" spans="1:7" s="23" customFormat="1" ht="32.25" customHeight="1">
      <c r="A229" s="61" t="s">
        <v>136</v>
      </c>
      <c r="B229" s="60">
        <f>B230</f>
        <v>63667</v>
      </c>
      <c r="C229" s="60">
        <f t="shared" ref="C229:D229" si="51">C230</f>
        <v>20175.7</v>
      </c>
      <c r="D229" s="60">
        <f t="shared" si="51"/>
        <v>20175.7</v>
      </c>
      <c r="E229" s="60">
        <f>D229/C229*100</f>
        <v>100</v>
      </c>
      <c r="F229" s="60">
        <f>D229/B229*100</f>
        <v>31.68941523866367</v>
      </c>
      <c r="G229" s="154"/>
    </row>
    <row r="230" spans="1:7" s="23" customFormat="1" ht="60" customHeight="1">
      <c r="A230" s="61" t="s">
        <v>137</v>
      </c>
      <c r="B230" s="60">
        <v>63667</v>
      </c>
      <c r="C230" s="60">
        <v>20175.7</v>
      </c>
      <c r="D230" s="60">
        <v>20175.7</v>
      </c>
      <c r="E230" s="60">
        <f>D230/C230*100</f>
        <v>100</v>
      </c>
      <c r="F230" s="60">
        <f>D230/B230*100</f>
        <v>31.68941523866367</v>
      </c>
      <c r="G230" s="154"/>
    </row>
    <row r="231" spans="1:7" s="56" customFormat="1" ht="12" customHeight="1">
      <c r="A231" s="127"/>
      <c r="B231" s="128"/>
      <c r="C231" s="128"/>
      <c r="D231" s="128"/>
      <c r="E231" s="62"/>
      <c r="F231" s="63"/>
      <c r="G231" s="129"/>
    </row>
    <row r="232" spans="1:7" s="56" customFormat="1" ht="22.15" customHeight="1">
      <c r="A232" s="254" t="s">
        <v>138</v>
      </c>
      <c r="B232" s="254"/>
      <c r="C232" s="254"/>
      <c r="D232" s="254"/>
      <c r="E232" s="254"/>
      <c r="F232" s="254"/>
      <c r="G232" s="254"/>
    </row>
    <row r="233" spans="1:7" s="39" customFormat="1" ht="15.75">
      <c r="A233" s="253" t="s">
        <v>139</v>
      </c>
      <c r="B233" s="253"/>
      <c r="C233" s="253"/>
      <c r="D233" s="253"/>
      <c r="E233" s="253"/>
      <c r="F233" s="253"/>
      <c r="G233" s="253"/>
    </row>
    <row r="234" spans="1:7" s="39" customFormat="1" ht="15.75">
      <c r="A234" s="253" t="s">
        <v>11</v>
      </c>
      <c r="B234" s="253"/>
      <c r="C234" s="253"/>
      <c r="D234" s="253"/>
      <c r="E234" s="253"/>
      <c r="F234" s="253"/>
      <c r="G234" s="253"/>
    </row>
    <row r="235" spans="1:7" s="22" customFormat="1" ht="33.75" customHeight="1">
      <c r="A235" s="253" t="s">
        <v>140</v>
      </c>
      <c r="B235" s="253"/>
      <c r="C235" s="253"/>
      <c r="D235" s="253"/>
      <c r="E235" s="253"/>
      <c r="F235" s="253"/>
      <c r="G235" s="253"/>
    </row>
    <row r="236" spans="1:7" s="56" customFormat="1" ht="15.6" customHeight="1">
      <c r="A236" s="57"/>
      <c r="B236" s="57"/>
      <c r="C236" s="57"/>
      <c r="E236" s="62"/>
      <c r="F236" s="63"/>
      <c r="G236" s="58" t="s">
        <v>14</v>
      </c>
    </row>
    <row r="237" spans="1:7" s="67" customFormat="1" ht="90">
      <c r="A237" s="49" t="s">
        <v>1</v>
      </c>
      <c r="B237" s="50" t="s">
        <v>66</v>
      </c>
      <c r="C237" s="50" t="s">
        <v>182</v>
      </c>
      <c r="D237" s="50" t="s">
        <v>183</v>
      </c>
      <c r="E237" s="50" t="s">
        <v>25</v>
      </c>
      <c r="F237" s="50" t="s">
        <v>26</v>
      </c>
      <c r="G237" s="50" t="s">
        <v>39</v>
      </c>
    </row>
    <row r="238" spans="1:7" ht="17.45" customHeight="1">
      <c r="A238" s="54" t="s">
        <v>5</v>
      </c>
      <c r="B238" s="112">
        <f>B239</f>
        <v>22099.8</v>
      </c>
      <c r="C238" s="112">
        <f t="shared" ref="C238:D238" si="52">C239</f>
        <v>9964.3000000000011</v>
      </c>
      <c r="D238" s="112">
        <f t="shared" si="52"/>
        <v>8265.7000000000007</v>
      </c>
      <c r="E238" s="225">
        <f t="shared" ref="E238:E241" si="53">D238/C238*100</f>
        <v>82.953142719508648</v>
      </c>
      <c r="F238" s="225">
        <f t="shared" ref="F238:F243" si="54">D238/B238*100</f>
        <v>37.401695942949715</v>
      </c>
      <c r="G238" s="55"/>
    </row>
    <row r="239" spans="1:7" ht="29.25" customHeight="1">
      <c r="A239" s="51" t="s">
        <v>2</v>
      </c>
      <c r="B239" s="113">
        <f>B241+B242+B243</f>
        <v>22099.8</v>
      </c>
      <c r="C239" s="113">
        <f t="shared" ref="C239:D239" si="55">C241+C242+C243</f>
        <v>9964.3000000000011</v>
      </c>
      <c r="D239" s="113">
        <f t="shared" si="55"/>
        <v>8265.7000000000007</v>
      </c>
      <c r="E239" s="155">
        <f t="shared" si="53"/>
        <v>82.953142719508648</v>
      </c>
      <c r="F239" s="155">
        <f t="shared" si="54"/>
        <v>37.401695942949715</v>
      </c>
      <c r="G239" s="55"/>
    </row>
    <row r="240" spans="1:7" s="67" customFormat="1" ht="90">
      <c r="A240" s="49" t="s">
        <v>1</v>
      </c>
      <c r="B240" s="50" t="s">
        <v>66</v>
      </c>
      <c r="C240" s="50" t="s">
        <v>182</v>
      </c>
      <c r="D240" s="50" t="s">
        <v>183</v>
      </c>
      <c r="E240" s="50" t="s">
        <v>25</v>
      </c>
      <c r="F240" s="50" t="s">
        <v>26</v>
      </c>
      <c r="G240" s="50" t="s">
        <v>39</v>
      </c>
    </row>
    <row r="241" spans="1:7" ht="60">
      <c r="A241" s="61" t="s">
        <v>141</v>
      </c>
      <c r="B241" s="116">
        <v>600</v>
      </c>
      <c r="C241" s="116">
        <v>250</v>
      </c>
      <c r="D241" s="116">
        <v>250</v>
      </c>
      <c r="E241" s="60">
        <f t="shared" si="53"/>
        <v>100</v>
      </c>
      <c r="F241" s="60">
        <f t="shared" si="54"/>
        <v>41.666666666666671</v>
      </c>
      <c r="G241" s="65"/>
    </row>
    <row r="242" spans="1:7" ht="60">
      <c r="A242" s="61" t="s">
        <v>142</v>
      </c>
      <c r="B242" s="116">
        <v>2534.5</v>
      </c>
      <c r="C242" s="116">
        <v>1387.1</v>
      </c>
      <c r="D242" s="116">
        <v>81.599999999999994</v>
      </c>
      <c r="E242" s="60">
        <f>D242/C242*100</f>
        <v>5.8827770167976361</v>
      </c>
      <c r="F242" s="60">
        <f>D242/B242*100</f>
        <v>3.2195699348984017</v>
      </c>
      <c r="G242" s="121" t="s">
        <v>189</v>
      </c>
    </row>
    <row r="243" spans="1:7" ht="45">
      <c r="A243" s="61" t="s">
        <v>143</v>
      </c>
      <c r="B243" s="116">
        <v>18965.3</v>
      </c>
      <c r="C243" s="116">
        <v>8327.2000000000007</v>
      </c>
      <c r="D243" s="116">
        <v>7934.1</v>
      </c>
      <c r="E243" s="60">
        <f>D243/C243*100</f>
        <v>95.279325583629543</v>
      </c>
      <c r="F243" s="60">
        <f t="shared" si="54"/>
        <v>41.834824653446034</v>
      </c>
      <c r="G243" s="53"/>
    </row>
    <row r="244" spans="1:7" s="22" customFormat="1" ht="6" customHeight="1">
      <c r="A244" s="157"/>
      <c r="B244" s="157"/>
      <c r="C244" s="157"/>
      <c r="D244" s="157"/>
      <c r="E244" s="69"/>
      <c r="F244" s="70"/>
      <c r="G244" s="211"/>
    </row>
    <row r="245" spans="1:7" s="56" customFormat="1" ht="24" customHeight="1">
      <c r="A245" s="254" t="s">
        <v>50</v>
      </c>
      <c r="B245" s="254"/>
      <c r="C245" s="254"/>
      <c r="D245" s="254"/>
      <c r="E245" s="254"/>
      <c r="F245" s="254"/>
      <c r="G245" s="254"/>
    </row>
    <row r="246" spans="1:7" s="39" customFormat="1" ht="15.75" customHeight="1">
      <c r="A246" s="253" t="s">
        <v>144</v>
      </c>
      <c r="B246" s="253"/>
      <c r="C246" s="253"/>
      <c r="D246" s="253"/>
      <c r="E246" s="253"/>
      <c r="F246" s="253"/>
      <c r="G246" s="253"/>
    </row>
    <row r="247" spans="1:7" s="39" customFormat="1" ht="32.25" customHeight="1">
      <c r="A247" s="253" t="s">
        <v>12</v>
      </c>
      <c r="B247" s="253"/>
      <c r="C247" s="253"/>
      <c r="D247" s="253"/>
      <c r="E247" s="253"/>
      <c r="F247" s="253"/>
      <c r="G247" s="253"/>
    </row>
    <row r="248" spans="1:7" s="22" customFormat="1" ht="18" customHeight="1">
      <c r="A248" s="253" t="s">
        <v>23</v>
      </c>
      <c r="B248" s="253"/>
      <c r="C248" s="253"/>
      <c r="D248" s="253"/>
      <c r="E248" s="253"/>
      <c r="F248" s="253"/>
      <c r="G248" s="253"/>
    </row>
    <row r="249" spans="1:7" s="22" customFormat="1" ht="15.6" customHeight="1">
      <c r="A249" s="57"/>
      <c r="B249" s="57"/>
      <c r="C249" s="57"/>
      <c r="E249" s="69"/>
      <c r="F249" s="70"/>
      <c r="G249" s="58" t="s">
        <v>14</v>
      </c>
    </row>
    <row r="250" spans="1:7" s="67" customFormat="1" ht="93" customHeight="1">
      <c r="A250" s="49" t="s">
        <v>1</v>
      </c>
      <c r="B250" s="50" t="s">
        <v>66</v>
      </c>
      <c r="C250" s="50" t="s">
        <v>182</v>
      </c>
      <c r="D250" s="50" t="s">
        <v>183</v>
      </c>
      <c r="E250" s="50" t="s">
        <v>25</v>
      </c>
      <c r="F250" s="50" t="s">
        <v>26</v>
      </c>
      <c r="G250" s="50" t="s">
        <v>39</v>
      </c>
    </row>
    <row r="251" spans="1:7" ht="17.45" customHeight="1">
      <c r="A251" s="54" t="s">
        <v>5</v>
      </c>
      <c r="B251" s="112">
        <f>B255+B256</f>
        <v>78995.600000000006</v>
      </c>
      <c r="C251" s="112">
        <f>C255+C256</f>
        <v>11809.5</v>
      </c>
      <c r="D251" s="112">
        <f>D255+D256</f>
        <v>11749.4</v>
      </c>
      <c r="E251" s="225">
        <f>D251/C251*100</f>
        <v>99.491087683644523</v>
      </c>
      <c r="F251" s="225">
        <f t="shared" ref="F251:F256" si="56">D251/B251*100</f>
        <v>14.873486624571495</v>
      </c>
      <c r="G251" s="55"/>
    </row>
    <row r="252" spans="1:7" ht="15.75" customHeight="1">
      <c r="A252" s="51" t="s">
        <v>2</v>
      </c>
      <c r="B252" s="113">
        <f>B251-B253-B254</f>
        <v>37337.700000000004</v>
      </c>
      <c r="C252" s="113">
        <f>C251-C253</f>
        <v>11809.5</v>
      </c>
      <c r="D252" s="113">
        <f>D251-D253</f>
        <v>11749.4</v>
      </c>
      <c r="E252" s="155">
        <f>D252/C252*100</f>
        <v>99.491087683644523</v>
      </c>
      <c r="F252" s="155">
        <f t="shared" si="56"/>
        <v>31.467926519308897</v>
      </c>
      <c r="G252" s="55"/>
    </row>
    <row r="253" spans="1:7" ht="15.75" customHeight="1">
      <c r="A253" s="51" t="s">
        <v>3</v>
      </c>
      <c r="B253" s="113">
        <v>37067.599999999999</v>
      </c>
      <c r="C253" s="114">
        <v>0</v>
      </c>
      <c r="D253" s="114">
        <v>0</v>
      </c>
      <c r="E253" s="226">
        <v>0</v>
      </c>
      <c r="F253" s="226">
        <f t="shared" si="56"/>
        <v>0</v>
      </c>
      <c r="G253" s="55"/>
    </row>
    <row r="254" spans="1:7" ht="15.75" customHeight="1">
      <c r="A254" s="51" t="s">
        <v>4</v>
      </c>
      <c r="B254" s="113">
        <v>4590.3</v>
      </c>
      <c r="C254" s="114">
        <v>0</v>
      </c>
      <c r="D254" s="114">
        <v>0</v>
      </c>
      <c r="E254" s="226">
        <v>0</v>
      </c>
      <c r="F254" s="226">
        <f t="shared" si="56"/>
        <v>0</v>
      </c>
      <c r="G254" s="55"/>
    </row>
    <row r="255" spans="1:7" ht="45">
      <c r="A255" s="61" t="s">
        <v>145</v>
      </c>
      <c r="B255" s="113">
        <v>32709.1</v>
      </c>
      <c r="C255" s="113">
        <v>11809.5</v>
      </c>
      <c r="D255" s="113">
        <v>11749.4</v>
      </c>
      <c r="E255" s="155">
        <f>D255/C255*100</f>
        <v>99.491087683644523</v>
      </c>
      <c r="F255" s="155">
        <f t="shared" si="56"/>
        <v>35.920890516706358</v>
      </c>
      <c r="G255" s="65"/>
    </row>
    <row r="256" spans="1:7" ht="30">
      <c r="A256" s="61" t="s">
        <v>28</v>
      </c>
      <c r="B256" s="113">
        <v>46286.5</v>
      </c>
      <c r="C256" s="114">
        <v>0</v>
      </c>
      <c r="D256" s="114">
        <v>0</v>
      </c>
      <c r="E256" s="226">
        <v>0</v>
      </c>
      <c r="F256" s="226">
        <f t="shared" si="56"/>
        <v>0</v>
      </c>
      <c r="G256" s="65"/>
    </row>
    <row r="257" spans="1:7" ht="16.5" customHeight="1">
      <c r="A257" s="158"/>
      <c r="B257" s="159"/>
      <c r="C257" s="159"/>
      <c r="D257" s="159"/>
      <c r="E257" s="160"/>
      <c r="F257" s="161"/>
      <c r="G257" s="162"/>
    </row>
    <row r="258" spans="1:7" s="19" customFormat="1" ht="22.5" customHeight="1">
      <c r="A258" s="254" t="s">
        <v>146</v>
      </c>
      <c r="B258" s="254"/>
      <c r="C258" s="254"/>
      <c r="D258" s="254"/>
      <c r="E258" s="254"/>
      <c r="F258" s="254"/>
      <c r="G258" s="254"/>
    </row>
    <row r="259" spans="1:7" s="11" customFormat="1" ht="15" customHeight="1">
      <c r="A259" s="253" t="s">
        <v>148</v>
      </c>
      <c r="B259" s="253"/>
      <c r="C259" s="253"/>
      <c r="D259" s="253"/>
      <c r="E259" s="253"/>
      <c r="F259" s="253"/>
      <c r="G259" s="253"/>
    </row>
    <row r="260" spans="1:7" s="11" customFormat="1" ht="35.25" customHeight="1">
      <c r="A260" s="253" t="s">
        <v>13</v>
      </c>
      <c r="B260" s="253"/>
      <c r="C260" s="253"/>
      <c r="D260" s="253"/>
      <c r="E260" s="253"/>
      <c r="F260" s="253"/>
      <c r="G260" s="253"/>
    </row>
    <row r="261" spans="1:7" s="12" customFormat="1" ht="15.75">
      <c r="A261" s="253" t="s">
        <v>147</v>
      </c>
      <c r="B261" s="253"/>
      <c r="C261" s="253"/>
      <c r="D261" s="253"/>
      <c r="E261" s="253"/>
      <c r="F261" s="253"/>
      <c r="G261" s="253"/>
    </row>
    <row r="262" spans="1:7" s="19" customFormat="1" ht="15" customHeight="1">
      <c r="A262" s="57"/>
      <c r="B262" s="57"/>
      <c r="C262" s="57"/>
      <c r="D262" s="56"/>
      <c r="E262" s="62"/>
      <c r="F262" s="63"/>
      <c r="G262" s="58" t="s">
        <v>14</v>
      </c>
    </row>
    <row r="263" spans="1:7" s="10" customFormat="1" ht="90">
      <c r="A263" s="50" t="s">
        <v>1</v>
      </c>
      <c r="B263" s="50" t="s">
        <v>66</v>
      </c>
      <c r="C263" s="50" t="s">
        <v>182</v>
      </c>
      <c r="D263" s="50" t="s">
        <v>183</v>
      </c>
      <c r="E263" s="50" t="s">
        <v>25</v>
      </c>
      <c r="F263" s="50" t="s">
        <v>26</v>
      </c>
      <c r="G263" s="50" t="s">
        <v>39</v>
      </c>
    </row>
    <row r="264" spans="1:7" ht="17.45" customHeight="1">
      <c r="A264" s="54" t="s">
        <v>5</v>
      </c>
      <c r="B264" s="112">
        <f>B267</f>
        <v>127644.5</v>
      </c>
      <c r="C264" s="112">
        <f>C267</f>
        <v>28302.2</v>
      </c>
      <c r="D264" s="112">
        <f>D267</f>
        <v>27229.200000000001</v>
      </c>
      <c r="E264" s="225">
        <f t="shared" ref="E264:E266" si="57">D264/C264*100</f>
        <v>96.208775289553458</v>
      </c>
      <c r="F264" s="225">
        <f t="shared" ref="F264:F267" si="58">D264/B264*100</f>
        <v>21.332058960628935</v>
      </c>
      <c r="G264" s="55"/>
    </row>
    <row r="265" spans="1:7" ht="17.45" customHeight="1">
      <c r="A265" s="51" t="s">
        <v>2</v>
      </c>
      <c r="B265" s="113">
        <f>B264-B266</f>
        <v>124839.6</v>
      </c>
      <c r="C265" s="113">
        <f t="shared" ref="C265:D265" si="59">C264-C266</f>
        <v>28009.4</v>
      </c>
      <c r="D265" s="113">
        <f t="shared" si="59"/>
        <v>26936.400000000001</v>
      </c>
      <c r="E265" s="155">
        <f t="shared" si="57"/>
        <v>96.169143216205981</v>
      </c>
      <c r="F265" s="155">
        <f t="shared" si="58"/>
        <v>21.576807359203329</v>
      </c>
      <c r="G265" s="55"/>
    </row>
    <row r="266" spans="1:7">
      <c r="A266" s="51" t="s">
        <v>3</v>
      </c>
      <c r="B266" s="116">
        <v>2804.9</v>
      </c>
      <c r="C266" s="113">
        <v>292.8</v>
      </c>
      <c r="D266" s="113">
        <v>292.8</v>
      </c>
      <c r="E266" s="155">
        <f t="shared" si="57"/>
        <v>100</v>
      </c>
      <c r="F266" s="155">
        <f>D266/B266*100</f>
        <v>10.438874826197013</v>
      </c>
      <c r="G266" s="55"/>
    </row>
    <row r="267" spans="1:7" ht="30">
      <c r="A267" s="61" t="s">
        <v>149</v>
      </c>
      <c r="B267" s="60">
        <v>127644.5</v>
      </c>
      <c r="C267" s="60">
        <v>28302.2</v>
      </c>
      <c r="D267" s="60">
        <v>27229.200000000001</v>
      </c>
      <c r="E267" s="60">
        <f>D267/C267*100</f>
        <v>96.208775289553458</v>
      </c>
      <c r="F267" s="60">
        <f t="shared" si="58"/>
        <v>21.332058960628935</v>
      </c>
      <c r="G267" s="163"/>
    </row>
    <row r="268" spans="1:7" s="12" customFormat="1" ht="21" customHeight="1">
      <c r="A268" s="74"/>
      <c r="B268" s="75"/>
      <c r="C268" s="75"/>
      <c r="D268" s="75"/>
      <c r="E268" s="72"/>
      <c r="F268" s="76"/>
      <c r="G268" s="212"/>
    </row>
    <row r="269" spans="1:7" s="19" customFormat="1" ht="18.75" customHeight="1">
      <c r="A269" s="254" t="s">
        <v>37</v>
      </c>
      <c r="B269" s="254"/>
      <c r="C269" s="254"/>
      <c r="D269" s="254"/>
      <c r="E269" s="254"/>
      <c r="F269" s="254"/>
      <c r="G269" s="254"/>
    </row>
    <row r="270" spans="1:7" s="11" customFormat="1" ht="16.149999999999999" customHeight="1">
      <c r="A270" s="253" t="s">
        <v>151</v>
      </c>
      <c r="B270" s="253"/>
      <c r="C270" s="253"/>
      <c r="D270" s="253"/>
      <c r="E270" s="253"/>
      <c r="F270" s="253"/>
      <c r="G270" s="253"/>
    </row>
    <row r="271" spans="1:7" s="11" customFormat="1" ht="15.75">
      <c r="A271" s="253" t="s">
        <v>46</v>
      </c>
      <c r="B271" s="253"/>
      <c r="C271" s="253"/>
      <c r="D271" s="253"/>
      <c r="E271" s="253"/>
      <c r="F271" s="253"/>
      <c r="G271" s="253"/>
    </row>
    <row r="272" spans="1:7" s="12" customFormat="1" ht="15.75">
      <c r="A272" s="253" t="s">
        <v>150</v>
      </c>
      <c r="B272" s="253"/>
      <c r="C272" s="253"/>
      <c r="D272" s="253"/>
      <c r="E272" s="253"/>
      <c r="F272" s="253"/>
      <c r="G272" s="253"/>
    </row>
    <row r="273" spans="1:7" s="12" customFormat="1" ht="15.75" customHeight="1">
      <c r="A273" s="57"/>
      <c r="B273" s="57"/>
      <c r="C273" s="57"/>
      <c r="D273" s="22"/>
      <c r="E273" s="69"/>
      <c r="F273" s="70"/>
      <c r="G273" s="58" t="s">
        <v>14</v>
      </c>
    </row>
    <row r="274" spans="1:7" s="48" customFormat="1" ht="90">
      <c r="A274" s="49" t="s">
        <v>1</v>
      </c>
      <c r="B274" s="50" t="s">
        <v>66</v>
      </c>
      <c r="C274" s="50" t="s">
        <v>182</v>
      </c>
      <c r="D274" s="50" t="s">
        <v>183</v>
      </c>
      <c r="E274" s="50" t="s">
        <v>25</v>
      </c>
      <c r="F274" s="50" t="s">
        <v>26</v>
      </c>
      <c r="G274" s="50" t="s">
        <v>39</v>
      </c>
    </row>
    <row r="275" spans="1:7" ht="17.25" customHeight="1">
      <c r="A275" s="54" t="s">
        <v>5</v>
      </c>
      <c r="B275" s="112">
        <f>B276</f>
        <v>38753.300000000003</v>
      </c>
      <c r="C275" s="112">
        <f>C276</f>
        <v>18273.099999999999</v>
      </c>
      <c r="D275" s="112">
        <f>D276</f>
        <v>18255.400000000001</v>
      </c>
      <c r="E275" s="112">
        <f>E276</f>
        <v>99.903136304184855</v>
      </c>
      <c r="F275" s="112">
        <f>F276</f>
        <v>47.106698010233963</v>
      </c>
      <c r="G275" s="55"/>
    </row>
    <row r="276" spans="1:7">
      <c r="A276" s="51" t="s">
        <v>2</v>
      </c>
      <c r="B276" s="113">
        <f>B277+B278</f>
        <v>38753.300000000003</v>
      </c>
      <c r="C276" s="113">
        <f>C277+C278</f>
        <v>18273.099999999999</v>
      </c>
      <c r="D276" s="113">
        <f>D277+D278</f>
        <v>18255.400000000001</v>
      </c>
      <c r="E276" s="113">
        <f>E277+E278</f>
        <v>99.903136304184855</v>
      </c>
      <c r="F276" s="113">
        <f>D276/B276*100</f>
        <v>47.106698010233963</v>
      </c>
      <c r="G276" s="55"/>
    </row>
    <row r="277" spans="1:7" ht="60">
      <c r="A277" s="61" t="s">
        <v>152</v>
      </c>
      <c r="B277" s="60">
        <v>2281.3000000000002</v>
      </c>
      <c r="C277" s="221">
        <v>0</v>
      </c>
      <c r="D277" s="221">
        <v>0</v>
      </c>
      <c r="E277" s="115">
        <v>0</v>
      </c>
      <c r="F277" s="115">
        <v>0</v>
      </c>
      <c r="G277" s="65"/>
    </row>
    <row r="278" spans="1:7" ht="32.25" customHeight="1">
      <c r="A278" s="61" t="s">
        <v>153</v>
      </c>
      <c r="B278" s="60">
        <v>36472</v>
      </c>
      <c r="C278" s="118">
        <v>18273.099999999999</v>
      </c>
      <c r="D278" s="118">
        <v>18255.400000000001</v>
      </c>
      <c r="E278" s="115">
        <f>D278/C278*100</f>
        <v>99.903136304184855</v>
      </c>
      <c r="F278" s="115">
        <f>D278/B278*100</f>
        <v>50.053191489361701</v>
      </c>
      <c r="G278" s="53"/>
    </row>
    <row r="279" spans="1:7" s="68" customFormat="1" ht="11.25" customHeight="1">
      <c r="A279" s="74"/>
      <c r="B279" s="71"/>
      <c r="C279" s="77"/>
      <c r="D279" s="77"/>
      <c r="E279" s="78"/>
      <c r="F279" s="78"/>
      <c r="G279" s="59"/>
    </row>
    <row r="280" spans="1:7" s="56" customFormat="1" ht="28.5" customHeight="1">
      <c r="A280" s="254" t="s">
        <v>154</v>
      </c>
      <c r="B280" s="254"/>
      <c r="C280" s="254"/>
      <c r="D280" s="254"/>
      <c r="E280" s="254"/>
      <c r="F280" s="254"/>
      <c r="G280" s="254"/>
    </row>
    <row r="281" spans="1:7" s="39" customFormat="1" ht="15.75">
      <c r="A281" s="253" t="s">
        <v>155</v>
      </c>
      <c r="B281" s="253"/>
      <c r="C281" s="253"/>
      <c r="D281" s="253"/>
      <c r="E281" s="253"/>
      <c r="F281" s="253"/>
      <c r="G281" s="253"/>
    </row>
    <row r="282" spans="1:7" s="39" customFormat="1" ht="15.75">
      <c r="A282" s="253" t="s">
        <v>57</v>
      </c>
      <c r="B282" s="253"/>
      <c r="C282" s="253"/>
      <c r="D282" s="253"/>
      <c r="E282" s="253"/>
      <c r="F282" s="253"/>
      <c r="G282" s="253"/>
    </row>
    <row r="283" spans="1:7" s="22" customFormat="1" ht="30.75" customHeight="1">
      <c r="A283" s="253" t="s">
        <v>156</v>
      </c>
      <c r="B283" s="253"/>
      <c r="C283" s="253"/>
      <c r="D283" s="253"/>
      <c r="E283" s="253"/>
      <c r="F283" s="253"/>
      <c r="G283" s="253"/>
    </row>
    <row r="284" spans="1:7" s="22" customFormat="1" ht="15.6" customHeight="1">
      <c r="A284" s="57"/>
      <c r="B284" s="57"/>
      <c r="C284" s="57"/>
      <c r="E284" s="69"/>
      <c r="F284" s="70"/>
      <c r="G284" s="58" t="s">
        <v>14</v>
      </c>
    </row>
    <row r="285" spans="1:7" s="67" customFormat="1" ht="90">
      <c r="A285" s="49" t="s">
        <v>1</v>
      </c>
      <c r="B285" s="50" t="s">
        <v>66</v>
      </c>
      <c r="C285" s="50" t="s">
        <v>182</v>
      </c>
      <c r="D285" s="50" t="s">
        <v>183</v>
      </c>
      <c r="E285" s="50" t="s">
        <v>25</v>
      </c>
      <c r="F285" s="50" t="s">
        <v>26</v>
      </c>
      <c r="G285" s="50" t="s">
        <v>39</v>
      </c>
    </row>
    <row r="286" spans="1:7" ht="17.25" customHeight="1">
      <c r="A286" s="54" t="s">
        <v>5</v>
      </c>
      <c r="B286" s="112">
        <f>B291+B292+B293</f>
        <v>556464.6</v>
      </c>
      <c r="C286" s="112">
        <f t="shared" ref="C286:D286" si="60">C291+C292+C293</f>
        <v>287226.30000000005</v>
      </c>
      <c r="D286" s="112">
        <f t="shared" si="60"/>
        <v>260870.40000000002</v>
      </c>
      <c r="E286" s="225">
        <f t="shared" ref="E286:E293" si="61">D286/C286*100</f>
        <v>90.823994877906372</v>
      </c>
      <c r="F286" s="225">
        <f t="shared" ref="F286:F293" si="62">D286/B286*100</f>
        <v>46.879963253727198</v>
      </c>
      <c r="G286" s="55"/>
    </row>
    <row r="287" spans="1:7" ht="16.5" customHeight="1">
      <c r="A287" s="51" t="s">
        <v>2</v>
      </c>
      <c r="B287" s="113">
        <f>B286-B289-B290</f>
        <v>535741.69999999995</v>
      </c>
      <c r="C287" s="113">
        <f t="shared" ref="C287:D287" si="63">C286-C289-C290</f>
        <v>281847.30000000005</v>
      </c>
      <c r="D287" s="113">
        <f t="shared" si="63"/>
        <v>256065.70000000004</v>
      </c>
      <c r="E287" s="155">
        <f t="shared" si="61"/>
        <v>90.852635451891857</v>
      </c>
      <c r="F287" s="155">
        <f t="shared" si="62"/>
        <v>47.79648476121983</v>
      </c>
      <c r="G287" s="55"/>
    </row>
    <row r="288" spans="1:7" s="67" customFormat="1" ht="90">
      <c r="A288" s="49" t="s">
        <v>1</v>
      </c>
      <c r="B288" s="50" t="s">
        <v>66</v>
      </c>
      <c r="C288" s="50" t="s">
        <v>182</v>
      </c>
      <c r="D288" s="50" t="s">
        <v>183</v>
      </c>
      <c r="E288" s="50" t="s">
        <v>25</v>
      </c>
      <c r="F288" s="50" t="s">
        <v>26</v>
      </c>
      <c r="G288" s="50" t="s">
        <v>39</v>
      </c>
    </row>
    <row r="289" spans="1:7" ht="16.5" customHeight="1">
      <c r="A289" s="51" t="s">
        <v>3</v>
      </c>
      <c r="B289" s="113">
        <v>15798.4</v>
      </c>
      <c r="C289" s="113">
        <v>3858</v>
      </c>
      <c r="D289" s="113">
        <v>3570.4</v>
      </c>
      <c r="E289" s="155">
        <f t="shared" si="61"/>
        <v>92.545360290305851</v>
      </c>
      <c r="F289" s="155">
        <f t="shared" si="62"/>
        <v>22.599756937411382</v>
      </c>
      <c r="G289" s="55"/>
    </row>
    <row r="290" spans="1:7" ht="16.5" customHeight="1">
      <c r="A290" s="51" t="s">
        <v>4</v>
      </c>
      <c r="B290" s="113">
        <v>4924.5</v>
      </c>
      <c r="C290" s="113">
        <v>1521</v>
      </c>
      <c r="D290" s="113">
        <v>1234.3</v>
      </c>
      <c r="E290" s="155">
        <f t="shared" si="61"/>
        <v>81.150558842866531</v>
      </c>
      <c r="F290" s="155">
        <f t="shared" si="62"/>
        <v>25.064473550614274</v>
      </c>
      <c r="G290" s="55"/>
    </row>
    <row r="291" spans="1:7" ht="72.75" customHeight="1">
      <c r="A291" s="61" t="s">
        <v>157</v>
      </c>
      <c r="B291" s="116">
        <v>12198.6</v>
      </c>
      <c r="C291" s="116">
        <v>9423.4</v>
      </c>
      <c r="D291" s="116">
        <v>5657.1</v>
      </c>
      <c r="E291" s="60">
        <f t="shared" si="61"/>
        <v>60.032472356049837</v>
      </c>
      <c r="F291" s="60">
        <f t="shared" si="62"/>
        <v>46.37499385175348</v>
      </c>
      <c r="G291" s="107" t="s">
        <v>210</v>
      </c>
    </row>
    <row r="292" spans="1:7" ht="60">
      <c r="A292" s="61" t="s">
        <v>158</v>
      </c>
      <c r="B292" s="60">
        <v>756.9</v>
      </c>
      <c r="C292" s="60">
        <v>475</v>
      </c>
      <c r="D292" s="60">
        <v>296.60000000000002</v>
      </c>
      <c r="E292" s="60">
        <f t="shared" si="61"/>
        <v>62.442105263157899</v>
      </c>
      <c r="F292" s="60">
        <f t="shared" si="62"/>
        <v>39.186154049412082</v>
      </c>
      <c r="G292" s="53" t="s">
        <v>204</v>
      </c>
    </row>
    <row r="293" spans="1:7" ht="60">
      <c r="A293" s="61" t="s">
        <v>159</v>
      </c>
      <c r="B293" s="60">
        <v>543509.1</v>
      </c>
      <c r="C293" s="60">
        <v>277327.90000000002</v>
      </c>
      <c r="D293" s="60">
        <v>254916.7</v>
      </c>
      <c r="E293" s="60">
        <f t="shared" si="61"/>
        <v>91.918880141521996</v>
      </c>
      <c r="F293" s="60">
        <f t="shared" si="62"/>
        <v>46.902011392265564</v>
      </c>
      <c r="G293" s="164" t="s">
        <v>213</v>
      </c>
    </row>
    <row r="294" spans="1:7" s="68" customFormat="1" ht="21" customHeight="1">
      <c r="A294" s="79"/>
      <c r="B294" s="80"/>
      <c r="C294" s="80"/>
      <c r="D294" s="80"/>
      <c r="E294" s="81"/>
      <c r="F294" s="82"/>
      <c r="G294" s="83"/>
    </row>
    <row r="295" spans="1:7" s="56" customFormat="1" ht="24.75" customHeight="1">
      <c r="A295" s="254" t="s">
        <v>160</v>
      </c>
      <c r="B295" s="254"/>
      <c r="C295" s="254"/>
      <c r="D295" s="254"/>
      <c r="E295" s="254"/>
      <c r="F295" s="254"/>
      <c r="G295" s="254"/>
    </row>
    <row r="296" spans="1:7" s="39" customFormat="1" ht="15.75">
      <c r="A296" s="253" t="s">
        <v>162</v>
      </c>
      <c r="B296" s="253"/>
      <c r="C296" s="253"/>
      <c r="D296" s="253"/>
      <c r="E296" s="253"/>
      <c r="F296" s="253"/>
      <c r="G296" s="253"/>
    </row>
    <row r="297" spans="1:7" s="39" customFormat="1" ht="15.75">
      <c r="A297" s="253" t="s">
        <v>58</v>
      </c>
      <c r="B297" s="253"/>
      <c r="C297" s="253"/>
      <c r="D297" s="253"/>
      <c r="E297" s="253"/>
      <c r="F297" s="253"/>
      <c r="G297" s="253"/>
    </row>
    <row r="298" spans="1:7" s="22" customFormat="1" ht="31.5" customHeight="1">
      <c r="A298" s="253" t="s">
        <v>161</v>
      </c>
      <c r="B298" s="253"/>
      <c r="C298" s="253"/>
      <c r="D298" s="253"/>
      <c r="E298" s="253"/>
      <c r="F298" s="253"/>
      <c r="G298" s="253"/>
    </row>
    <row r="299" spans="1:7" s="56" customFormat="1" ht="19.5" customHeight="1">
      <c r="A299" s="66"/>
      <c r="B299" s="66"/>
      <c r="C299" s="66"/>
      <c r="E299" s="62"/>
      <c r="F299" s="63"/>
      <c r="G299" s="58" t="s">
        <v>14</v>
      </c>
    </row>
    <row r="300" spans="1:7" s="67" customFormat="1" ht="92.25" customHeight="1">
      <c r="A300" s="49" t="s">
        <v>1</v>
      </c>
      <c r="B300" s="50" t="s">
        <v>66</v>
      </c>
      <c r="C300" s="50" t="s">
        <v>182</v>
      </c>
      <c r="D300" s="50" t="s">
        <v>183</v>
      </c>
      <c r="E300" s="50" t="s">
        <v>25</v>
      </c>
      <c r="F300" s="50" t="s">
        <v>26</v>
      </c>
      <c r="G300" s="50" t="s">
        <v>39</v>
      </c>
    </row>
    <row r="301" spans="1:7" ht="15" customHeight="1">
      <c r="A301" s="54" t="s">
        <v>5</v>
      </c>
      <c r="B301" s="112">
        <f>B304+B306+B309</f>
        <v>691983.7</v>
      </c>
      <c r="C301" s="112">
        <f>C304+C306+C309</f>
        <v>284000.40000000002</v>
      </c>
      <c r="D301" s="112">
        <f>D304+D306+D309</f>
        <v>255632.40000000002</v>
      </c>
      <c r="E301" s="225">
        <f>D301/C301*100</f>
        <v>90.011281674251165</v>
      </c>
      <c r="F301" s="225">
        <f>D301/B301*100</f>
        <v>36.941968430759289</v>
      </c>
      <c r="G301" s="55"/>
    </row>
    <row r="302" spans="1:7" ht="15" customHeight="1">
      <c r="A302" s="51" t="s">
        <v>2</v>
      </c>
      <c r="B302" s="113">
        <f>B301-B303</f>
        <v>453329.29999999993</v>
      </c>
      <c r="C302" s="113">
        <f>C301-C303</f>
        <v>200035.10000000003</v>
      </c>
      <c r="D302" s="113">
        <f>D301-D303</f>
        <v>172052.10000000003</v>
      </c>
      <c r="E302" s="155">
        <f>D302/C302*100</f>
        <v>86.010955077383926</v>
      </c>
      <c r="F302" s="155">
        <f>D302/B302*100</f>
        <v>37.953006787780993</v>
      </c>
      <c r="G302" s="55"/>
    </row>
    <row r="303" spans="1:7" ht="15" customHeight="1">
      <c r="A303" s="51" t="s">
        <v>3</v>
      </c>
      <c r="B303" s="113">
        <v>238654.4</v>
      </c>
      <c r="C303" s="113">
        <v>83965.3</v>
      </c>
      <c r="D303" s="113">
        <v>83580.3</v>
      </c>
      <c r="E303" s="155">
        <f>D303/C303*100</f>
        <v>99.541477253103366</v>
      </c>
      <c r="F303" s="155">
        <f>D303/B303*100</f>
        <v>35.021478757567429</v>
      </c>
      <c r="G303" s="55"/>
    </row>
    <row r="304" spans="1:7" ht="60" customHeight="1">
      <c r="A304" s="61" t="s">
        <v>163</v>
      </c>
      <c r="B304" s="116">
        <v>24764</v>
      </c>
      <c r="C304" s="116">
        <v>11739.8</v>
      </c>
      <c r="D304" s="116">
        <v>11328</v>
      </c>
      <c r="E304" s="60">
        <f t="shared" ref="E304:E310" si="64">D304/C304*100</f>
        <v>96.49227414436362</v>
      </c>
      <c r="F304" s="60">
        <f t="shared" ref="F304:F310" si="65">D304/B304*100</f>
        <v>45.743821676627363</v>
      </c>
      <c r="G304" s="53"/>
    </row>
    <row r="305" spans="1:7" s="67" customFormat="1" ht="92.25" customHeight="1">
      <c r="A305" s="49" t="s">
        <v>1</v>
      </c>
      <c r="B305" s="50" t="s">
        <v>66</v>
      </c>
      <c r="C305" s="50" t="s">
        <v>182</v>
      </c>
      <c r="D305" s="50" t="s">
        <v>183</v>
      </c>
      <c r="E305" s="50" t="s">
        <v>25</v>
      </c>
      <c r="F305" s="50" t="s">
        <v>26</v>
      </c>
      <c r="G305" s="50" t="s">
        <v>39</v>
      </c>
    </row>
    <row r="306" spans="1:7" ht="45">
      <c r="A306" s="61" t="s">
        <v>164</v>
      </c>
      <c r="B306" s="116">
        <f>B307+B308</f>
        <v>326024.90000000002</v>
      </c>
      <c r="C306" s="116">
        <f t="shared" ref="C306:D306" si="66">C307+C308</f>
        <v>95526.1</v>
      </c>
      <c r="D306" s="116">
        <f t="shared" si="66"/>
        <v>92453.3</v>
      </c>
      <c r="E306" s="60">
        <f t="shared" si="64"/>
        <v>96.783287499437321</v>
      </c>
      <c r="F306" s="60">
        <f t="shared" si="65"/>
        <v>28.357742000687676</v>
      </c>
      <c r="G306" s="55"/>
    </row>
    <row r="307" spans="1:7" s="68" customFormat="1" ht="60">
      <c r="A307" s="61" t="s">
        <v>165</v>
      </c>
      <c r="B307" s="116">
        <v>324432.40000000002</v>
      </c>
      <c r="C307" s="116">
        <v>95526.1</v>
      </c>
      <c r="D307" s="116">
        <v>92453.3</v>
      </c>
      <c r="E307" s="60">
        <f t="shared" si="64"/>
        <v>96.783287499437321</v>
      </c>
      <c r="F307" s="60">
        <f t="shared" si="65"/>
        <v>28.496938037014797</v>
      </c>
      <c r="G307" s="65" t="s">
        <v>211</v>
      </c>
    </row>
    <row r="308" spans="1:7" s="68" customFormat="1" ht="30">
      <c r="A308" s="61" t="s">
        <v>166</v>
      </c>
      <c r="B308" s="116">
        <v>1592.5</v>
      </c>
      <c r="C308" s="122">
        <v>0</v>
      </c>
      <c r="D308" s="122">
        <v>0</v>
      </c>
      <c r="E308" s="221">
        <v>0</v>
      </c>
      <c r="F308" s="221">
        <f t="shared" si="65"/>
        <v>0</v>
      </c>
      <c r="G308" s="55"/>
    </row>
    <row r="309" spans="1:7" ht="45">
      <c r="A309" s="61" t="s">
        <v>167</v>
      </c>
      <c r="B309" s="116">
        <f>B310</f>
        <v>341194.8</v>
      </c>
      <c r="C309" s="116">
        <f>C310</f>
        <v>176734.5</v>
      </c>
      <c r="D309" s="116">
        <f>D310</f>
        <v>151851.1</v>
      </c>
      <c r="E309" s="60">
        <f t="shared" si="64"/>
        <v>85.920462614826192</v>
      </c>
      <c r="F309" s="60">
        <f t="shared" si="65"/>
        <v>44.505690004654234</v>
      </c>
      <c r="G309" s="53"/>
    </row>
    <row r="310" spans="1:7" ht="120" customHeight="1">
      <c r="A310" s="61" t="s">
        <v>168</v>
      </c>
      <c r="B310" s="116">
        <v>341194.8</v>
      </c>
      <c r="C310" s="116">
        <v>176734.5</v>
      </c>
      <c r="D310" s="116">
        <v>151851.1</v>
      </c>
      <c r="E310" s="60">
        <f t="shared" si="64"/>
        <v>85.920462614826192</v>
      </c>
      <c r="F310" s="60">
        <f t="shared" si="65"/>
        <v>44.505690004654234</v>
      </c>
      <c r="G310" s="65" t="s">
        <v>217</v>
      </c>
    </row>
    <row r="311" spans="1:7" s="24" customFormat="1" ht="16.149999999999999" customHeight="1">
      <c r="A311" s="84" t="s">
        <v>22</v>
      </c>
      <c r="B311" s="222">
        <v>213499.9</v>
      </c>
      <c r="C311" s="222">
        <v>13715.8</v>
      </c>
      <c r="D311" s="222">
        <v>12284.6</v>
      </c>
      <c r="E311" s="155">
        <f>D311/C311*100</f>
        <v>89.565318829379265</v>
      </c>
      <c r="F311" s="155">
        <f>D311/B311*100</f>
        <v>5.7539137020673081</v>
      </c>
      <c r="G311" s="65"/>
    </row>
    <row r="312" spans="1:7" s="24" customFormat="1" ht="30">
      <c r="A312" s="73" t="s">
        <v>169</v>
      </c>
      <c r="B312" s="222">
        <v>331.7</v>
      </c>
      <c r="C312" s="223">
        <v>0</v>
      </c>
      <c r="D312" s="223">
        <v>0</v>
      </c>
      <c r="E312" s="226">
        <v>0</v>
      </c>
      <c r="F312" s="226">
        <v>0</v>
      </c>
      <c r="G312" s="55"/>
    </row>
    <row r="313" spans="1:7" s="24" customFormat="1" ht="16.149999999999999" customHeight="1">
      <c r="A313" s="101"/>
      <c r="B313" s="100"/>
      <c r="C313" s="100"/>
      <c r="D313" s="100"/>
      <c r="E313" s="20"/>
      <c r="F313" s="21"/>
      <c r="G313" s="213"/>
    </row>
    <row r="314" spans="1:7" s="19" customFormat="1" ht="22.15" customHeight="1">
      <c r="A314" s="254" t="s">
        <v>24</v>
      </c>
      <c r="B314" s="254"/>
      <c r="C314" s="254"/>
      <c r="D314" s="254"/>
      <c r="E314" s="254"/>
      <c r="F314" s="254"/>
      <c r="G314" s="254"/>
    </row>
    <row r="315" spans="1:7" s="19" customFormat="1" ht="31.15" customHeight="1">
      <c r="A315" s="253" t="s">
        <v>184</v>
      </c>
      <c r="B315" s="253"/>
      <c r="C315" s="253"/>
      <c r="D315" s="253"/>
      <c r="E315" s="253"/>
      <c r="F315" s="253"/>
      <c r="G315" s="253"/>
    </row>
    <row r="316" spans="1:7" s="19" customFormat="1" ht="15.6" customHeight="1">
      <c r="A316" s="98"/>
      <c r="B316" s="98"/>
      <c r="C316" s="98"/>
      <c r="D316" s="56"/>
      <c r="E316" s="62"/>
      <c r="F316" s="63"/>
      <c r="G316" s="58" t="s">
        <v>14</v>
      </c>
    </row>
    <row r="317" spans="1:7" ht="90">
      <c r="A317" s="50" t="s">
        <v>0</v>
      </c>
      <c r="B317" s="50" t="s">
        <v>66</v>
      </c>
      <c r="C317" s="50" t="s">
        <v>182</v>
      </c>
      <c r="D317" s="50" t="s">
        <v>183</v>
      </c>
      <c r="E317" s="50" t="s">
        <v>25</v>
      </c>
      <c r="F317" s="50" t="s">
        <v>26</v>
      </c>
      <c r="G317" s="50" t="s">
        <v>39</v>
      </c>
    </row>
    <row r="318" spans="1:7" ht="19.899999999999999" customHeight="1">
      <c r="A318" s="54" t="s">
        <v>9</v>
      </c>
      <c r="B318" s="112">
        <f>B319</f>
        <v>67621.7</v>
      </c>
      <c r="C318" s="112">
        <f>C319</f>
        <v>27004.9</v>
      </c>
      <c r="D318" s="112">
        <f>D319</f>
        <v>23675.600000000002</v>
      </c>
      <c r="E318" s="225">
        <f>D318/C318*100</f>
        <v>87.671496654310886</v>
      </c>
      <c r="F318" s="225">
        <f t="shared" ref="F318:F323" si="67">D318/B318*100</f>
        <v>35.011837915935274</v>
      </c>
      <c r="G318" s="55"/>
    </row>
    <row r="319" spans="1:7" ht="16.149999999999999" customHeight="1">
      <c r="A319" s="51" t="s">
        <v>2</v>
      </c>
      <c r="B319" s="113">
        <f>B320+B322+B323+B324+B326+B325</f>
        <v>67621.7</v>
      </c>
      <c r="C319" s="113">
        <f t="shared" ref="C319:D319" si="68">C320+C322+C323+C324+C326+C325</f>
        <v>27004.9</v>
      </c>
      <c r="D319" s="113">
        <f t="shared" si="68"/>
        <v>23675.600000000002</v>
      </c>
      <c r="E319" s="155">
        <f>D319/C319*100</f>
        <v>87.671496654310886</v>
      </c>
      <c r="F319" s="155">
        <f t="shared" si="67"/>
        <v>35.011837915935274</v>
      </c>
      <c r="G319" s="55"/>
    </row>
    <row r="320" spans="1:7" s="16" customFormat="1">
      <c r="A320" s="52" t="s">
        <v>59</v>
      </c>
      <c r="B320" s="60">
        <v>17019.599999999999</v>
      </c>
      <c r="C320" s="60">
        <v>9904.7000000000007</v>
      </c>
      <c r="D320" s="60">
        <v>8607</v>
      </c>
      <c r="E320" s="60">
        <f>D320/C320*100</f>
        <v>86.898139267216564</v>
      </c>
      <c r="F320" s="60">
        <f t="shared" si="67"/>
        <v>50.571106253966022</v>
      </c>
      <c r="G320" s="65" t="s">
        <v>212</v>
      </c>
    </row>
    <row r="321" spans="1:7" s="16" customFormat="1" ht="90">
      <c r="A321" s="50" t="s">
        <v>0</v>
      </c>
      <c r="B321" s="50" t="s">
        <v>66</v>
      </c>
      <c r="C321" s="50" t="s">
        <v>182</v>
      </c>
      <c r="D321" s="50" t="s">
        <v>183</v>
      </c>
      <c r="E321" s="50" t="s">
        <v>25</v>
      </c>
      <c r="F321" s="50" t="s">
        <v>26</v>
      </c>
      <c r="G321" s="50" t="s">
        <v>39</v>
      </c>
    </row>
    <row r="322" spans="1:7" s="16" customFormat="1" ht="30">
      <c r="A322" s="52" t="s">
        <v>60</v>
      </c>
      <c r="B322" s="60">
        <v>14415.2</v>
      </c>
      <c r="C322" s="60">
        <v>7898.3</v>
      </c>
      <c r="D322" s="60">
        <v>6661.7</v>
      </c>
      <c r="E322" s="60">
        <f>D322/C322*100</f>
        <v>84.343466315536247</v>
      </c>
      <c r="F322" s="60">
        <f t="shared" si="67"/>
        <v>46.213025140129858</v>
      </c>
      <c r="G322" s="65" t="s">
        <v>180</v>
      </c>
    </row>
    <row r="323" spans="1:7" s="16" customFormat="1" ht="75">
      <c r="A323" s="85" t="s">
        <v>27</v>
      </c>
      <c r="B323" s="60">
        <v>9374.9</v>
      </c>
      <c r="C323" s="60">
        <v>2931.9</v>
      </c>
      <c r="D323" s="60">
        <v>2586.9</v>
      </c>
      <c r="E323" s="60">
        <f>D323/C323*100</f>
        <v>88.232886524096998</v>
      </c>
      <c r="F323" s="60">
        <f t="shared" si="67"/>
        <v>27.59389433487291</v>
      </c>
      <c r="G323" s="65" t="s">
        <v>205</v>
      </c>
    </row>
    <row r="324" spans="1:7" s="16" customFormat="1" ht="44.25" customHeight="1">
      <c r="A324" s="85" t="s">
        <v>33</v>
      </c>
      <c r="B324" s="60">
        <v>5452</v>
      </c>
      <c r="C324" s="221">
        <v>0</v>
      </c>
      <c r="D324" s="221">
        <v>0</v>
      </c>
      <c r="E324" s="221">
        <v>0</v>
      </c>
      <c r="F324" s="221">
        <f t="shared" ref="F324:F326" si="69">D324/B324*100</f>
        <v>0</v>
      </c>
      <c r="G324" s="65" t="s">
        <v>170</v>
      </c>
    </row>
    <row r="325" spans="1:7" s="16" customFormat="1" ht="120">
      <c r="A325" s="61" t="s">
        <v>173</v>
      </c>
      <c r="B325" s="60">
        <v>21000</v>
      </c>
      <c r="C325" s="60">
        <v>6000</v>
      </c>
      <c r="D325" s="60">
        <v>5550</v>
      </c>
      <c r="E325" s="60">
        <f>D325/C325*100</f>
        <v>92.5</v>
      </c>
      <c r="F325" s="60">
        <f>D325/B325*100</f>
        <v>26.428571428571431</v>
      </c>
      <c r="G325" s="65" t="s">
        <v>185</v>
      </c>
    </row>
    <row r="326" spans="1:7" s="16" customFormat="1" ht="105">
      <c r="A326" s="61" t="s">
        <v>171</v>
      </c>
      <c r="B326" s="60">
        <v>360</v>
      </c>
      <c r="C326" s="60">
        <v>270</v>
      </c>
      <c r="D326" s="60">
        <v>270</v>
      </c>
      <c r="E326" s="60">
        <f t="shared" ref="E326" si="70">D326/C326*100</f>
        <v>100</v>
      </c>
      <c r="F326" s="60">
        <f t="shared" si="69"/>
        <v>75</v>
      </c>
      <c r="G326" s="102" t="s">
        <v>172</v>
      </c>
    </row>
    <row r="327" spans="1:7" s="86" customFormat="1" ht="63" customHeight="1">
      <c r="A327" s="256" t="s">
        <v>214</v>
      </c>
      <c r="B327" s="256"/>
      <c r="C327" s="256"/>
      <c r="D327" s="256"/>
      <c r="E327" s="256"/>
      <c r="F327" s="256"/>
      <c r="G327" s="256"/>
    </row>
    <row r="328" spans="1:7" s="86" customFormat="1" ht="11.25" customHeight="1">
      <c r="A328" s="87"/>
      <c r="B328" s="87"/>
      <c r="C328" s="87"/>
      <c r="D328" s="87"/>
      <c r="E328" s="88"/>
      <c r="F328" s="89"/>
      <c r="G328" s="90"/>
    </row>
    <row r="329" spans="1:7" s="68" customFormat="1" ht="26.45" customHeight="1">
      <c r="A329" s="91" t="s">
        <v>199</v>
      </c>
      <c r="B329" s="91"/>
      <c r="C329" s="91"/>
      <c r="D329" s="92"/>
      <c r="E329" s="81"/>
      <c r="F329" s="82"/>
      <c r="G329" s="83"/>
    </row>
    <row r="330" spans="1:7" s="68" customFormat="1">
      <c r="A330" s="93"/>
      <c r="B330" s="93"/>
      <c r="C330" s="93"/>
      <c r="D330" s="94"/>
      <c r="E330" s="81"/>
      <c r="F330" s="82"/>
      <c r="G330" s="83"/>
    </row>
    <row r="331" spans="1:7" s="97" customFormat="1" ht="15" customHeight="1">
      <c r="A331" s="255" t="s">
        <v>47</v>
      </c>
      <c r="B331" s="255"/>
      <c r="C331" s="255"/>
      <c r="D331" s="255"/>
      <c r="E331" s="95"/>
      <c r="F331" s="96"/>
      <c r="G331" s="214"/>
    </row>
    <row r="332" spans="1:7" s="34" customFormat="1" ht="12.6" customHeight="1">
      <c r="A332" s="35"/>
      <c r="B332" s="36"/>
      <c r="C332" s="36"/>
      <c r="D332" s="36"/>
      <c r="E332" s="33"/>
      <c r="F332" s="31"/>
      <c r="G332" s="215"/>
    </row>
    <row r="333" spans="1:7" s="34" customFormat="1" ht="13.15" customHeight="1">
      <c r="A333" s="37"/>
      <c r="B333" s="38"/>
      <c r="C333" s="38"/>
      <c r="D333" s="38"/>
      <c r="E333" s="33"/>
      <c r="F333" s="31"/>
      <c r="G333" s="215"/>
    </row>
    <row r="334" spans="1:7" ht="0.6" customHeight="1">
      <c r="A334" s="25"/>
      <c r="B334" s="7"/>
      <c r="C334" s="7"/>
    </row>
    <row r="336" spans="1:7">
      <c r="A336" s="27"/>
      <c r="B336" s="28"/>
      <c r="C336" s="28"/>
      <c r="D336" s="28"/>
    </row>
    <row r="337" spans="1:4">
      <c r="A337" s="27"/>
      <c r="B337" s="28"/>
      <c r="C337" s="28"/>
      <c r="D337" s="28"/>
    </row>
    <row r="338" spans="1:4">
      <c r="A338" s="27"/>
      <c r="B338" s="28"/>
      <c r="C338" s="28"/>
      <c r="D338" s="28"/>
    </row>
    <row r="339" spans="1:4">
      <c r="A339" s="27"/>
      <c r="B339" s="29"/>
      <c r="C339" s="29"/>
      <c r="D339" s="29"/>
    </row>
    <row r="340" spans="1:4">
      <c r="A340" s="27"/>
      <c r="B340" s="1"/>
      <c r="C340" s="1"/>
      <c r="D340" s="30"/>
    </row>
    <row r="341" spans="1:4">
      <c r="A341" s="27"/>
      <c r="B341" s="29"/>
      <c r="C341" s="29"/>
      <c r="D341" s="29"/>
    </row>
    <row r="342" spans="1:4">
      <c r="A342" s="27"/>
      <c r="B342" s="29"/>
      <c r="C342" s="29"/>
      <c r="D342" s="29"/>
    </row>
    <row r="343" spans="1:4">
      <c r="B343" s="29"/>
      <c r="C343" s="29"/>
      <c r="D343" s="29"/>
    </row>
    <row r="344" spans="1:4">
      <c r="A344" s="27"/>
      <c r="B344" s="29"/>
      <c r="C344" s="29"/>
      <c r="D344" s="29"/>
    </row>
    <row r="345" spans="1:4">
      <c r="B345" s="1"/>
      <c r="C345" s="1"/>
      <c r="D345" s="30"/>
    </row>
    <row r="346" spans="1:4">
      <c r="B346" s="29"/>
      <c r="C346" s="29"/>
      <c r="D346" s="29"/>
    </row>
    <row r="347" spans="1:4">
      <c r="B347" s="29"/>
      <c r="C347" s="29"/>
      <c r="D347" s="29"/>
    </row>
    <row r="348" spans="1:4">
      <c r="B348" s="28"/>
      <c r="C348" s="28"/>
      <c r="D348" s="28"/>
    </row>
    <row r="349" spans="1:4">
      <c r="B349" s="29"/>
      <c r="C349" s="29"/>
      <c r="D349" s="29"/>
    </row>
    <row r="350" spans="1:4">
      <c r="B350" s="29"/>
      <c r="C350" s="29"/>
      <c r="D350" s="29"/>
    </row>
    <row r="351" spans="1:4">
      <c r="B351" s="29"/>
      <c r="C351" s="29"/>
      <c r="D351" s="29"/>
    </row>
    <row r="352" spans="1:4">
      <c r="B352" s="29"/>
      <c r="C352" s="29"/>
      <c r="D352" s="29"/>
    </row>
    <row r="353" spans="2:4">
      <c r="B353" s="29"/>
      <c r="C353" s="29"/>
      <c r="D353" s="29"/>
    </row>
    <row r="354" spans="2:4">
      <c r="B354" s="28"/>
      <c r="C354" s="28"/>
      <c r="D354" s="28"/>
    </row>
    <row r="355" spans="2:4">
      <c r="B355" s="28"/>
      <c r="C355" s="28"/>
      <c r="D355" s="28"/>
    </row>
    <row r="356" spans="2:4">
      <c r="B356" s="29"/>
      <c r="C356" s="29"/>
      <c r="D356" s="29"/>
    </row>
    <row r="357" spans="2:4">
      <c r="B357" s="29"/>
      <c r="C357" s="29"/>
      <c r="D357" s="29"/>
    </row>
    <row r="358" spans="2:4">
      <c r="B358" s="29"/>
      <c r="C358" s="29"/>
      <c r="D358" s="29"/>
    </row>
    <row r="359" spans="2:4">
      <c r="B359" s="29"/>
      <c r="C359" s="29"/>
      <c r="D359" s="29"/>
    </row>
    <row r="360" spans="2:4">
      <c r="B360" s="29"/>
      <c r="C360" s="29"/>
      <c r="D360" s="29"/>
    </row>
    <row r="361" spans="2:4">
      <c r="B361" s="29"/>
      <c r="C361" s="29"/>
      <c r="D361" s="29"/>
    </row>
    <row r="362" spans="2:4">
      <c r="B362" s="29"/>
      <c r="C362" s="29"/>
      <c r="D362" s="29"/>
    </row>
    <row r="363" spans="2:4">
      <c r="B363" s="29"/>
      <c r="C363" s="29"/>
      <c r="D363" s="29"/>
    </row>
    <row r="364" spans="2:4">
      <c r="B364" s="29"/>
      <c r="C364" s="29"/>
      <c r="D364" s="29"/>
    </row>
    <row r="365" spans="2:4">
      <c r="B365" s="28"/>
      <c r="C365" s="28"/>
      <c r="D365" s="28"/>
    </row>
    <row r="366" spans="2:4">
      <c r="B366" s="29"/>
    </row>
  </sheetData>
  <mergeCells count="77">
    <mergeCell ref="A11:G11"/>
    <mergeCell ref="A118:G118"/>
    <mergeCell ref="A119:G119"/>
    <mergeCell ref="A120:G120"/>
    <mergeCell ref="A12:D12"/>
    <mergeCell ref="A82:G82"/>
    <mergeCell ref="A83:G83"/>
    <mergeCell ref="A84:G84"/>
    <mergeCell ref="A85:G85"/>
    <mergeCell ref="A106:G106"/>
    <mergeCell ref="A107:G107"/>
    <mergeCell ref="A34:F34"/>
    <mergeCell ref="A70:F70"/>
    <mergeCell ref="A148:G148"/>
    <mergeCell ref="A149:G149"/>
    <mergeCell ref="A170:G170"/>
    <mergeCell ref="A260:G260"/>
    <mergeCell ref="A108:G108"/>
    <mergeCell ref="A109:G109"/>
    <mergeCell ref="A205:G205"/>
    <mergeCell ref="A121:G121"/>
    <mergeCell ref="A135:G135"/>
    <mergeCell ref="A146:G146"/>
    <mergeCell ref="A147:G147"/>
    <mergeCell ref="A136:G136"/>
    <mergeCell ref="A137:G137"/>
    <mergeCell ref="A138:G138"/>
    <mergeCell ref="A193:G193"/>
    <mergeCell ref="A194:G194"/>
    <mergeCell ref="A206:G206"/>
    <mergeCell ref="A207:G207"/>
    <mergeCell ref="A271:G271"/>
    <mergeCell ref="A269:G269"/>
    <mergeCell ref="A315:G315"/>
    <mergeCell ref="A258:G258"/>
    <mergeCell ref="A259:G259"/>
    <mergeCell ref="A283:G283"/>
    <mergeCell ref="A261:G261"/>
    <mergeCell ref="A272:G272"/>
    <mergeCell ref="A280:G280"/>
    <mergeCell ref="A281:G281"/>
    <mergeCell ref="A270:G270"/>
    <mergeCell ref="A295:G295"/>
    <mergeCell ref="A296:G296"/>
    <mergeCell ref="A297:G297"/>
    <mergeCell ref="A331:D331"/>
    <mergeCell ref="A215:G215"/>
    <mergeCell ref="A216:G216"/>
    <mergeCell ref="A217:G217"/>
    <mergeCell ref="A218:G218"/>
    <mergeCell ref="A232:G232"/>
    <mergeCell ref="A233:G233"/>
    <mergeCell ref="A234:G234"/>
    <mergeCell ref="A235:G235"/>
    <mergeCell ref="A245:G245"/>
    <mergeCell ref="A246:G246"/>
    <mergeCell ref="A247:G247"/>
    <mergeCell ref="A248:G248"/>
    <mergeCell ref="A327:G327"/>
    <mergeCell ref="A298:G298"/>
    <mergeCell ref="A314:G314"/>
    <mergeCell ref="A195:G195"/>
    <mergeCell ref="A196:G196"/>
    <mergeCell ref="A163:G163"/>
    <mergeCell ref="A1:G1"/>
    <mergeCell ref="A282:G282"/>
    <mergeCell ref="A183:G183"/>
    <mergeCell ref="A204:G204"/>
    <mergeCell ref="A160:G160"/>
    <mergeCell ref="A161:G161"/>
    <mergeCell ref="A162:G162"/>
    <mergeCell ref="A181:G181"/>
    <mergeCell ref="A182:G182"/>
    <mergeCell ref="A171:G171"/>
    <mergeCell ref="A172:G172"/>
    <mergeCell ref="A173:G173"/>
    <mergeCell ref="A180:G180"/>
  </mergeCells>
  <pageMargins left="0.39370078740157483" right="0.39370078740157483" top="0.39370078740157483" bottom="0.39370078740157483" header="0.31496062992125984" footer="0.19685039370078741"/>
  <pageSetup paperSize="9" scale="76" firstPageNumber="389" fitToHeight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пояснительная</vt:lpstr>
      <vt:lpstr>пояснительная!Область_печати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2025-09-03T06:33:33Z</dcterms:modified>
</cp:coreProperties>
</file>