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20" yWindow="105" windowWidth="15120" windowHeight="8010"/>
  </bookViews>
  <sheets>
    <sheet name="пояснительная" sheetId="4" r:id="rId1"/>
  </sheets>
  <definedNames>
    <definedName name="_xlnm.Print_Area" localSheetId="0">пояснительная!$A$1:$G$331</definedName>
  </definedNames>
  <calcPr calcId="125725" iterate="1"/>
</workbook>
</file>

<file path=xl/calcChain.xml><?xml version="1.0" encoding="utf-8"?>
<calcChain xmlns="http://schemas.openxmlformats.org/spreadsheetml/2006/main">
  <c r="C38" i="4"/>
  <c r="D47"/>
  <c r="C47"/>
  <c r="F47"/>
  <c r="E48"/>
  <c r="F48"/>
  <c r="E50"/>
  <c r="F50"/>
  <c r="D42"/>
  <c r="D38" s="1"/>
  <c r="E38" s="1"/>
  <c r="C42"/>
  <c r="E45"/>
  <c r="F45"/>
  <c r="E46"/>
  <c r="F46"/>
  <c r="F44"/>
  <c r="E44"/>
  <c r="F42" l="1"/>
  <c r="E42"/>
  <c r="E47"/>
  <c r="B47" l="1"/>
  <c r="C49"/>
  <c r="D49"/>
  <c r="F49" s="1"/>
  <c r="B49"/>
  <c r="C52"/>
  <c r="D52"/>
  <c r="B63"/>
  <c r="B51"/>
  <c r="B38"/>
  <c r="B59"/>
  <c r="B55"/>
  <c r="B52"/>
  <c r="B42"/>
  <c r="B39"/>
  <c r="E49" l="1"/>
  <c r="C78"/>
  <c r="D78"/>
  <c r="B78"/>
  <c r="B77" s="1"/>
  <c r="C75"/>
  <c r="D75"/>
  <c r="B75"/>
  <c r="F133"/>
  <c r="C318"/>
  <c r="D318"/>
  <c r="B318"/>
  <c r="F325"/>
  <c r="E325"/>
  <c r="F323"/>
  <c r="F324"/>
  <c r="E326"/>
  <c r="F326"/>
  <c r="F78" l="1"/>
  <c r="D308" l="1"/>
  <c r="C308"/>
  <c r="B308"/>
  <c r="C305"/>
  <c r="C299" s="1"/>
  <c r="C300" s="1"/>
  <c r="D305"/>
  <c r="D299" s="1"/>
  <c r="D300" s="1"/>
  <c r="B305"/>
  <c r="E304"/>
  <c r="F304"/>
  <c r="E306"/>
  <c r="F306"/>
  <c r="F307"/>
  <c r="E309"/>
  <c r="F309"/>
  <c r="C285"/>
  <c r="C286" s="1"/>
  <c r="D285"/>
  <c r="D286" s="1"/>
  <c r="B285"/>
  <c r="B286" s="1"/>
  <c r="F308" l="1"/>
  <c r="B299"/>
  <c r="B300" s="1"/>
  <c r="E305"/>
  <c r="E308"/>
  <c r="F305"/>
  <c r="E291" l="1"/>
  <c r="F291"/>
  <c r="D263" l="1"/>
  <c r="D264" s="1"/>
  <c r="C263"/>
  <c r="C264" s="1"/>
  <c r="B263"/>
  <c r="B264" s="1"/>
  <c r="E266" l="1"/>
  <c r="C239" l="1"/>
  <c r="C238" s="1"/>
  <c r="D239"/>
  <c r="D238" s="1"/>
  <c r="B239"/>
  <c r="B238" s="1"/>
  <c r="E242"/>
  <c r="B227" l="1"/>
  <c r="F227" s="1"/>
  <c r="B224"/>
  <c r="F224" s="1"/>
  <c r="C229"/>
  <c r="C221" s="1"/>
  <c r="C222" s="1"/>
  <c r="D229"/>
  <c r="B229"/>
  <c r="F225"/>
  <c r="F226"/>
  <c r="E230"/>
  <c r="F230"/>
  <c r="F229" l="1"/>
  <c r="B221"/>
  <c r="B222" s="1"/>
  <c r="E229"/>
  <c r="D221"/>
  <c r="D222" s="1"/>
  <c r="C210" l="1"/>
  <c r="C211" s="1"/>
  <c r="D210"/>
  <c r="D211" s="1"/>
  <c r="B210"/>
  <c r="B211" s="1"/>
  <c r="C185"/>
  <c r="C186" s="1"/>
  <c r="D185"/>
  <c r="D186" s="1"/>
  <c r="B185"/>
  <c r="B186" s="1"/>
  <c r="C166"/>
  <c r="C165" s="1"/>
  <c r="D166"/>
  <c r="D165" s="1"/>
  <c r="B166"/>
  <c r="B165" s="1"/>
  <c r="C151" l="1"/>
  <c r="C152" s="1"/>
  <c r="D151"/>
  <c r="D152" s="1"/>
  <c r="B151"/>
  <c r="B152" s="1"/>
  <c r="C141" l="1"/>
  <c r="D141"/>
  <c r="B141"/>
  <c r="C123"/>
  <c r="C124" s="1"/>
  <c r="D123"/>
  <c r="D124" s="1"/>
  <c r="B123"/>
  <c r="B124" s="1"/>
  <c r="E132"/>
  <c r="E127"/>
  <c r="F127"/>
  <c r="C114" l="1"/>
  <c r="D114"/>
  <c r="B114"/>
  <c r="B111" s="1"/>
  <c r="B15" s="1"/>
  <c r="E115"/>
  <c r="F115"/>
  <c r="C92" l="1"/>
  <c r="D92"/>
  <c r="B92"/>
  <c r="C100"/>
  <c r="D100"/>
  <c r="B100"/>
  <c r="E93"/>
  <c r="F93"/>
  <c r="E94"/>
  <c r="F94"/>
  <c r="E95"/>
  <c r="F95"/>
  <c r="E96"/>
  <c r="F96"/>
  <c r="E97"/>
  <c r="F97"/>
  <c r="E98"/>
  <c r="F98"/>
  <c r="E99"/>
  <c r="F99"/>
  <c r="E101"/>
  <c r="F101"/>
  <c r="F102"/>
  <c r="E103"/>
  <c r="F103"/>
  <c r="C79"/>
  <c r="D79"/>
  <c r="B79"/>
  <c r="E100" l="1"/>
  <c r="F100"/>
  <c r="B87"/>
  <c r="B14" s="1"/>
  <c r="C87"/>
  <c r="C14" s="1"/>
  <c r="D87"/>
  <c r="D14" s="1"/>
  <c r="F79"/>
  <c r="E321" l="1"/>
  <c r="F321"/>
  <c r="C200" l="1"/>
  <c r="C199" s="1"/>
  <c r="C22" s="1"/>
  <c r="D200"/>
  <c r="D199" s="1"/>
  <c r="D22" s="1"/>
  <c r="B200"/>
  <c r="B199" s="1"/>
  <c r="B22" s="1"/>
  <c r="F202"/>
  <c r="F201"/>
  <c r="E201"/>
  <c r="F156"/>
  <c r="E130"/>
  <c r="E22" l="1"/>
  <c r="F22"/>
  <c r="E200"/>
  <c r="F199"/>
  <c r="E199"/>
  <c r="F200"/>
  <c r="C250"/>
  <c r="C251" s="1"/>
  <c r="D250"/>
  <c r="D251" s="1"/>
  <c r="B250"/>
  <c r="B251" s="1"/>
  <c r="E190"/>
  <c r="F188"/>
  <c r="B88"/>
  <c r="E250" l="1"/>
  <c r="C77"/>
  <c r="D77"/>
  <c r="E301" l="1"/>
  <c r="F38" l="1"/>
  <c r="C275"/>
  <c r="C274" s="1"/>
  <c r="D275"/>
  <c r="B275"/>
  <c r="B274" s="1"/>
  <c r="F275" l="1"/>
  <c r="F274" s="1"/>
  <c r="D274"/>
  <c r="C140" l="1"/>
  <c r="D140"/>
  <c r="B140"/>
  <c r="F142"/>
  <c r="F143"/>
  <c r="E129"/>
  <c r="E113"/>
  <c r="E277" l="1"/>
  <c r="E275" s="1"/>
  <c r="E274" s="1"/>
  <c r="F255" l="1"/>
  <c r="E153"/>
  <c r="E154"/>
  <c r="E90" l="1"/>
  <c r="F90"/>
  <c r="D317" l="1"/>
  <c r="D8" s="1"/>
  <c r="C317"/>
  <c r="C8" s="1"/>
  <c r="E8" l="1"/>
  <c r="B317"/>
  <c r="B8" s="1"/>
  <c r="F8" s="1"/>
  <c r="E288"/>
  <c r="F288"/>
  <c r="F75" l="1"/>
  <c r="C76"/>
  <c r="D74"/>
  <c r="D73" s="1"/>
  <c r="C74"/>
  <c r="C73" s="1"/>
  <c r="C72" s="1"/>
  <c r="B76"/>
  <c r="B74"/>
  <c r="B73" s="1"/>
  <c r="B72" l="1"/>
  <c r="D76"/>
  <c r="D72" s="1"/>
  <c r="F77"/>
  <c r="F74"/>
  <c r="F73"/>
  <c r="C51"/>
  <c r="B64"/>
  <c r="E89"/>
  <c r="F89"/>
  <c r="E92"/>
  <c r="F92"/>
  <c r="D111"/>
  <c r="F113"/>
  <c r="E114"/>
  <c r="E111" s="1"/>
  <c r="F114"/>
  <c r="F111" s="1"/>
  <c r="F125"/>
  <c r="F129"/>
  <c r="F130"/>
  <c r="F132"/>
  <c r="D17"/>
  <c r="D18"/>
  <c r="E152"/>
  <c r="F152"/>
  <c r="F153"/>
  <c r="F154"/>
  <c r="F155"/>
  <c r="F157"/>
  <c r="E167"/>
  <c r="F167"/>
  <c r="D175"/>
  <c r="D176"/>
  <c r="F177"/>
  <c r="E188"/>
  <c r="F190"/>
  <c r="E212"/>
  <c r="F212"/>
  <c r="E213"/>
  <c r="F213"/>
  <c r="E223"/>
  <c r="D26"/>
  <c r="E240"/>
  <c r="F240"/>
  <c r="E241"/>
  <c r="F241"/>
  <c r="F242"/>
  <c r="F252"/>
  <c r="F253"/>
  <c r="E254"/>
  <c r="F254"/>
  <c r="F265"/>
  <c r="F266"/>
  <c r="F277"/>
  <c r="F286"/>
  <c r="E289"/>
  <c r="F289"/>
  <c r="E290"/>
  <c r="F290"/>
  <c r="F301"/>
  <c r="F223"/>
  <c r="D112" l="1"/>
  <c r="D15"/>
  <c r="C37"/>
  <c r="D20"/>
  <c r="D51"/>
  <c r="D37" s="1"/>
  <c r="E37" s="1"/>
  <c r="D28"/>
  <c r="D16"/>
  <c r="D31"/>
  <c r="B37"/>
  <c r="F76"/>
  <c r="E239"/>
  <c r="F310"/>
  <c r="D29"/>
  <c r="D27"/>
  <c r="E310"/>
  <c r="D21"/>
  <c r="F319"/>
  <c r="D30"/>
  <c r="D23"/>
  <c r="D19"/>
  <c r="F251"/>
  <c r="F239"/>
  <c r="F52" l="1"/>
  <c r="F51"/>
  <c r="F72"/>
  <c r="F37" l="1"/>
  <c r="E319" l="1"/>
  <c r="E322"/>
  <c r="F322"/>
  <c r="F189"/>
  <c r="C175"/>
  <c r="B175"/>
  <c r="F175" s="1"/>
  <c r="C176"/>
  <c r="B176"/>
  <c r="F176" s="1"/>
  <c r="F185" l="1"/>
  <c r="F186"/>
  <c r="E185"/>
  <c r="E186"/>
  <c r="F318"/>
  <c r="E317"/>
  <c r="E318"/>
  <c r="F317"/>
  <c r="F140" l="1"/>
  <c r="E87" l="1"/>
  <c r="E88"/>
  <c r="F87"/>
  <c r="F88"/>
  <c r="F285"/>
  <c r="E285"/>
  <c r="E300" l="1"/>
  <c r="F300"/>
  <c r="E287"/>
  <c r="F287"/>
  <c r="E286"/>
  <c r="B30"/>
  <c r="F30" s="1"/>
  <c r="F264"/>
  <c r="E211"/>
  <c r="B21"/>
  <c r="F21" s="1"/>
  <c r="C20"/>
  <c r="F141"/>
  <c r="C17"/>
  <c r="E17" s="1"/>
  <c r="B17"/>
  <c r="F17" s="1"/>
  <c r="C111"/>
  <c r="B112"/>
  <c r="C112" l="1"/>
  <c r="C15"/>
  <c r="E15" s="1"/>
  <c r="E263"/>
  <c r="E264"/>
  <c r="F210"/>
  <c r="F211"/>
  <c r="F165"/>
  <c r="F166"/>
  <c r="E165"/>
  <c r="E166"/>
  <c r="E112"/>
  <c r="F15"/>
  <c r="F112"/>
  <c r="C31"/>
  <c r="E31" s="1"/>
  <c r="E299"/>
  <c r="C26"/>
  <c r="E26" s="1"/>
  <c r="E238"/>
  <c r="B27"/>
  <c r="F27" s="1"/>
  <c r="F250"/>
  <c r="B29"/>
  <c r="F29" s="1"/>
  <c r="C23"/>
  <c r="E210"/>
  <c r="C18"/>
  <c r="E18" s="1"/>
  <c r="E151"/>
  <c r="E251"/>
  <c r="B18"/>
  <c r="F18" s="1"/>
  <c r="F151"/>
  <c r="B26"/>
  <c r="F26" s="1"/>
  <c r="F238"/>
  <c r="B28"/>
  <c r="F28" s="1"/>
  <c r="F263"/>
  <c r="B31"/>
  <c r="F31" s="1"/>
  <c r="F299"/>
  <c r="C30"/>
  <c r="E30" s="1"/>
  <c r="C29"/>
  <c r="E29" s="1"/>
  <c r="C28"/>
  <c r="E28" s="1"/>
  <c r="E124"/>
  <c r="C27"/>
  <c r="E27" s="1"/>
  <c r="F124"/>
  <c r="C21"/>
  <c r="E21" s="1"/>
  <c r="B23"/>
  <c r="F23" s="1"/>
  <c r="B20"/>
  <c r="F20" s="1"/>
  <c r="B19"/>
  <c r="F19" s="1"/>
  <c r="C19"/>
  <c r="E19" s="1"/>
  <c r="E23" l="1"/>
  <c r="F14"/>
  <c r="C16"/>
  <c r="E16" s="1"/>
  <c r="E123"/>
  <c r="B16"/>
  <c r="F16" s="1"/>
  <c r="F123"/>
  <c r="E14"/>
  <c r="B25"/>
  <c r="B32" l="1"/>
  <c r="B6" s="1"/>
  <c r="B5" s="1"/>
  <c r="B9" s="1"/>
  <c r="B7" l="1"/>
  <c r="C25"/>
  <c r="D25"/>
  <c r="E221"/>
  <c r="F221"/>
  <c r="D32" l="1"/>
  <c r="D6" s="1"/>
  <c r="C32"/>
  <c r="C6" s="1"/>
  <c r="F222"/>
  <c r="E25"/>
  <c r="F25"/>
  <c r="F32" l="1"/>
  <c r="E32"/>
  <c r="D5"/>
  <c r="D9" s="1"/>
  <c r="F6"/>
  <c r="E6"/>
  <c r="C5"/>
  <c r="C9" s="1"/>
  <c r="F5"/>
  <c r="D7" l="1"/>
  <c r="C7"/>
  <c r="E5"/>
</calcChain>
</file>

<file path=xl/sharedStrings.xml><?xml version="1.0" encoding="utf-8"?>
<sst xmlns="http://schemas.openxmlformats.org/spreadsheetml/2006/main" count="493" uniqueCount="222">
  <si>
    <t>Наименование направления</t>
  </si>
  <si>
    <t>Наименование подпрограммы (мероприятий программы, подпрограммы)</t>
  </si>
  <si>
    <t>бюджет городского округа</t>
  </si>
  <si>
    <t>бюджет автономного округа</t>
  </si>
  <si>
    <t>федеральный бюджет</t>
  </si>
  <si>
    <t>Всего по муниципальной программе:</t>
  </si>
  <si>
    <t>Подпрограмма I «Развитие физической культуры и спорта в городе Урай»</t>
  </si>
  <si>
    <t xml:space="preserve">          Ответственный исполнитель муниципальной программы – управление по учету и распределению муниципального жилого фонда администрации города Урай.</t>
  </si>
  <si>
    <t xml:space="preserve">          Ответственный исполнитель муниципальной программы – управление по культуре и социальным вопросам администрации города Урай.</t>
  </si>
  <si>
    <t>Непрограммная деятельность:</t>
  </si>
  <si>
    <t xml:space="preserve">          Ответственный исполнитель муниципальной программы – муниципальное казенное учреждение  «Управление градостроительства, землепользования и природопользования города Урай». </t>
  </si>
  <si>
    <t xml:space="preserve">          Ответственный исполнитель муниципальной программы - управление по информационным технологиям и связи администрации города Урай.</t>
  </si>
  <si>
    <t xml:space="preserve">          Ответственный исполнитель муниципальной программы – муниципальное казенное учреждение  «Управление градостроительства, землепользования и природопользования города Урай».
</t>
  </si>
  <si>
    <t xml:space="preserve">          Ответственный исполнитель муниципальной программы – Муниципальное казенное учреждение «Управление  градостроительства, землепользования и природопользования города Урай». </t>
  </si>
  <si>
    <t>(тыс.рублей)</t>
  </si>
  <si>
    <t>Итого:</t>
  </si>
  <si>
    <t>Показатели</t>
  </si>
  <si>
    <t>Наименование программы</t>
  </si>
  <si>
    <t>Расходы бюджета городского округа - всего</t>
  </si>
  <si>
    <t>Расходы на реализацию муниципальных программ</t>
  </si>
  <si>
    <t>удельный вес в расходах, %</t>
  </si>
  <si>
    <t>Расходы на непрограммную деятельность</t>
  </si>
  <si>
    <t>в том числе Дорожный фонд</t>
  </si>
  <si>
    <t xml:space="preserve">          Цель муниципальной программы - повышение качества и комфорта городской среды на территории муниципального образования город Урай.</t>
  </si>
  <si>
    <t xml:space="preserve">8000000000 Непрограммные направления деятельности                                 </t>
  </si>
  <si>
    <t>% исполнения к плановым назначениям отчетного периода</t>
  </si>
  <si>
    <t>% исполнения к годовым плановым назначениям</t>
  </si>
  <si>
    <t>Прочие мероприятия органов местного самоуправления, муниципальных учреждений</t>
  </si>
  <si>
    <t>Региональный проект «Формирование комфортной городской среды»</t>
  </si>
  <si>
    <t xml:space="preserve">Наименование национального проекта / регионального проекта </t>
  </si>
  <si>
    <t>Наименование программы (подпрограммы, мероприятия)</t>
  </si>
  <si>
    <t xml:space="preserve">7. Муниципальная программа «Охрана окружающей среды в границах города Урай» </t>
  </si>
  <si>
    <t xml:space="preserve">8. Муниципальная программа «Развитие транспортной системы города Урай» </t>
  </si>
  <si>
    <t>Резервный фонд администрации города Урай</t>
  </si>
  <si>
    <t xml:space="preserve">1500000000 Муниципальная программа «Охрана окружающей среды в границах города Урай» </t>
  </si>
  <si>
    <t xml:space="preserve">1800000000 Муниципальная программа «Развитие транспортной системы города Урай» </t>
  </si>
  <si>
    <t>2300000000 Муниципальная программа «Развитие малого и среднего предпринимательства, потребительского рынка и сельскохозяйственных товаропроизводителей города Урай»</t>
  </si>
  <si>
    <t xml:space="preserve">2800000000 Муниципальная программа «Управление муниципальными финансами в городе Урай» </t>
  </si>
  <si>
    <t>Всего на проведение мероприятий через инициативные проекты, в том числе:</t>
  </si>
  <si>
    <t xml:space="preserve">Примечание (причины неисполнения от плановых назначений отчетного периода) </t>
  </si>
  <si>
    <t xml:space="preserve">0400000000   Муниципальная программа «Культура города Урай» </t>
  </si>
  <si>
    <t xml:space="preserve">1. Муниципальная программа «Культура города Урай» </t>
  </si>
  <si>
    <t xml:space="preserve">3. Муниципальная программа «Культура города Урай» </t>
  </si>
  <si>
    <t xml:space="preserve">0700000000 Муниципальная программа «Развитие гражданского общества на территории города Урай» </t>
  </si>
  <si>
    <t xml:space="preserve">          Ответственный исполнитель муниципальной программы – управление по развитию местного самоуправления администрации города Урай.</t>
  </si>
  <si>
    <t xml:space="preserve">          Цель муниципальной программы - создание условий для развития гражданского общества и реализации гражданских инициатив.
    </t>
  </si>
  <si>
    <t xml:space="preserve">          Ответственный исполнитель муниципальной программы – Комитет по финансам администрации города Урай.</t>
  </si>
  <si>
    <t>Исполнители: Зорина Л.В., Фатеева Н.Ю.</t>
  </si>
  <si>
    <t xml:space="preserve">4. Муниципальная программа «Развитие гражданского общества на территории города Урай» </t>
  </si>
  <si>
    <t xml:space="preserve">в том числе в разрезе муниципальных программ: </t>
  </si>
  <si>
    <t xml:space="preserve">2500000000 Муниципальная программа «Формирование комфортной городской среды города Урай» </t>
  </si>
  <si>
    <t>2100000000 Муниципальная программа «Укрепление межнационального и межконфессионального согласия, профилактика экстремизма на территории города Урай»</t>
  </si>
  <si>
    <t xml:space="preserve">          Ответственный исполнитель муниципальной программы – управление внутренней политики администрации города Урай.</t>
  </si>
  <si>
    <t xml:space="preserve">          Ответственный исполнитель муниципальной программы – Отдел гражданской защиты населения и общественной безопаности администрации города Урай.</t>
  </si>
  <si>
    <t xml:space="preserve">          Ответственный исполнитель муниципальной программы – Управление экономического развития администрации города Урай. </t>
  </si>
  <si>
    <t xml:space="preserve">          Ответственный исполнитель муниципальной программы – управление образования администрации города Урай.</t>
  </si>
  <si>
    <t xml:space="preserve">          Ответственный исполнитель муниципальной программы – Отдел гражданской защиты населения и общественной безопасности администрации города Урай. </t>
  </si>
  <si>
    <t xml:space="preserve">          Цели муниципальной программы - повышение уровня благоприятной окружающей среды для  жителей города Урай.</t>
  </si>
  <si>
    <t xml:space="preserve">          Ответственные исполнители муниципальной программы – сводно-аналитический отдел администрации города Урай. </t>
  </si>
  <si>
    <t xml:space="preserve">          Ответственный исполнитель муниципальной программы – Муниципальное казенное учреждение «Управление жилищно-коммунального хозяйства администрации города Урай». </t>
  </si>
  <si>
    <t xml:space="preserve">          В составе непрограммных направлений деятельности бюджета городского округа на 2024 год предусмотрены средства на обеспечение деятельности Думы города Урай и Контрольно-счетной палаты города Урай:</t>
  </si>
  <si>
    <t>Дума города Урай</t>
  </si>
  <si>
    <t>Контрольно-счетная палата города Урай</t>
  </si>
  <si>
    <t>Реализация инициативных проектов, отобранных по результатам конкурса, за счет средств бюджета муниципального образования</t>
  </si>
  <si>
    <t>Расходы бюджета городского округа на проведение мероприятий, реализация которых осуществляется в 2024 году через инициативные проекты</t>
  </si>
  <si>
    <t>9. Муниципальная программа «Укрепление межнационального и межконфессионального согласия, профилактика экстремизма на территории города Урай»</t>
  </si>
  <si>
    <t xml:space="preserve">11. Муниципальная программа «Развитие малого и среднего предпринимательства, потребительского рынка и сельскохозяйственных товаропроизводителей города Урай» </t>
  </si>
  <si>
    <t>13. Муниципальная программа «Формирование комфортной  городской среды города Урай»</t>
  </si>
  <si>
    <t xml:space="preserve">15. Муниципальная программа «Управление муниципальными финансами в городе Урай» </t>
  </si>
  <si>
    <t>3. Реализация инициативных проектов, отобранных по результатам конкурса, за счет средств бюджета муниципального образования</t>
  </si>
  <si>
    <t xml:space="preserve">Более подробная информация в разрезе мероприятий муниципальных программ отражена в отчетах о ходе исполнения комплексного плана (сетевого графика) реализации муниципальных программ и размещена на официальном сайте органов местного самоуправления в разделе Экономика/Стратегическое планирование/Муниципальные программы  http://uray.ru/municipalnye-programmy.  </t>
  </si>
  <si>
    <t xml:space="preserve">Расходы бюджета городского округа Урай на реализацию муниципальных программ и непрограммную деятельность  на 01.04.2025 года составили:                                                                 </t>
  </si>
  <si>
    <t>Уточненный план на 2025 год</t>
  </si>
  <si>
    <t>план на 01.04.2025</t>
  </si>
  <si>
    <t xml:space="preserve">исполнено на 01.04.2025 </t>
  </si>
  <si>
    <t>1. Муниципальная программа «Развитие образования и молодежной политики в городе Урай»</t>
  </si>
  <si>
    <t>2. Муниципальная программа «Развитие физической культуры, спорта и туризма в городе Урай и укрепление здоровья граждан города Урай»</t>
  </si>
  <si>
    <t xml:space="preserve">5. Муниципальная программа «Улучшение жилищных условий жителей, проживающих на территории муниципального образования город Урай» </t>
  </si>
  <si>
    <t xml:space="preserve">6. Муниципальная программа «Защита населения и территории от чрезвычайных ситуаций, совершенствование гражданской обороны и обеспечение первичных мер пожарной безопасности» </t>
  </si>
  <si>
    <t xml:space="preserve">10. Муниципальная программа «Профилактика правонарушений на территории города Урай» </t>
  </si>
  <si>
    <t xml:space="preserve">12. Муниципальная программа «Информационное общество – Урай» </t>
  </si>
  <si>
    <t xml:space="preserve">14. Муниципальная программа «Обеспечение градостроительной деятельности на территории города Урай» </t>
  </si>
  <si>
    <t xml:space="preserve">16. Муниципальная программа «Совершенствование и развитие муниципального управления в городе Урай» </t>
  </si>
  <si>
    <t xml:space="preserve">17. Муниципальная программа «Развитие жилищно-коммунального комплекса и повышение энергетической эффективности в городе Урай» </t>
  </si>
  <si>
    <t xml:space="preserve">0200000000   Муниципальная программа «Развитие образования и молодежной политики в городе Урай» </t>
  </si>
  <si>
    <t xml:space="preserve">          Муниципальная программа утверждена постановлением администрации города Урай от 30.09.2024 № 1946.</t>
  </si>
  <si>
    <t xml:space="preserve">          Цель муниципальной программы - создание условий для подготовки конкурентоспособных граждан, обеспечение доступного и качественного непрерывного образования, соответствующего требованиям инновационного развития экономики города, современным потребностям общества.</t>
  </si>
  <si>
    <t xml:space="preserve">Подпрограмма I «Дошкольное, общее, дополнительное образование, вопитание и организация отдыха и оздоровления детей»       </t>
  </si>
  <si>
    <t>Комплекс процессных мероприятий «Развитие современной инфраструктуры»</t>
  </si>
  <si>
    <t>Комплекс процессных мероприятий «Содействие развитию дошкольного и общего образования»</t>
  </si>
  <si>
    <t>Комплекс процессных мероприятий «Содействие развитию дополнительного образования детей, воспитания»</t>
  </si>
  <si>
    <t>Комплекс процессных мероприятий «Содействие развитию летнего отдыха и оздоровления»</t>
  </si>
  <si>
    <t>Комплекс процессных мероприятий «Содействие развитию кадрового потенциала»</t>
  </si>
  <si>
    <t>Региональный проект «Создание условий для обучения, отдыха и оздоровления детей и молодежи»</t>
  </si>
  <si>
    <t>Региональный проект «Педагоги и наставники»</t>
  </si>
  <si>
    <t>Подпрограмма «Молодежная политика»</t>
  </si>
  <si>
    <t>Комплекс процессных мероприятий «Реализация молодежной политики и развитие инфраструктуры молодежной политики»</t>
  </si>
  <si>
    <t>Региональный проект «Россия – страна возможностей»</t>
  </si>
  <si>
    <t>Комплекс процессных мероприятий, не входящий в подпрограммы «Обеспечение деятельности Управления образования администрации города Урай»</t>
  </si>
  <si>
    <t xml:space="preserve">0300000000 Муниципальная программа «Развитие физической культуры, спорта и туризма в городе Урай и укрепление здоровья граждан города Урай» </t>
  </si>
  <si>
    <t xml:space="preserve">          Муниципальная программа утверждена постановлением администрации города Урай от 24.09.2024 № 1906. </t>
  </si>
  <si>
    <t xml:space="preserve">          Цели муниципальной программы -создание условий для обеспечения жителей возможностью систематически заниматься физической культурой и спортом, массовым спортом, в том числе повышения уровня обеспеченности населения объектами спорта, а также создание условий для развития детско-юношеского спорта, системы отбора и подготовки спортивного резерва. Создание условий для развития внутреннего и въездного туризма на территории города Урай. Создание условий для укрепления качества и продолжительности жизни граждан города Урай.    </t>
  </si>
  <si>
    <t xml:space="preserve">          Ответственный исполнитель муниципальной программы – управление по физической культуре, спорту и туризму администрации города Урай.</t>
  </si>
  <si>
    <t>Комплекс процессных мероприятий «Обеспечение условий для повышения мотивации жителей к регулярным занятиям физической культурой и спортом, массовым спортом, развития спорта высших достижений, системы подготовки спортивного резерва. Обеспечение населения объектами спорта»</t>
  </si>
  <si>
    <t xml:space="preserve">          Муниципальная программа утверждена постановлением администрации города Урай от 06.09.2024 № 1770. </t>
  </si>
  <si>
    <t xml:space="preserve">          Цель муниципальной программы - укрепление единого культурного пространства, создание комфортных условий и равных возможностей для самореализации и раскрытия таланта, творческих способностей каждого жителя города Урай, доступа населения к культурным ценностям, цифровым ресурсам в сфере культуры.
    </t>
  </si>
  <si>
    <t>Региональный проект «Сохранение культурного и исторического наследия»</t>
  </si>
  <si>
    <t>Комплекс процессных мероприятий «Усовершенствование организационных, экономических механизмов развития учреждений культуры»</t>
  </si>
  <si>
    <t>Комплекс процессных мероприятий «Усовершенствование организационных, экономических механизмов развития организации дополнительного образования в области искусств»</t>
  </si>
  <si>
    <t>Комплекс процессных мероприятий «Укрепление единого культурного пространства»</t>
  </si>
  <si>
    <t>Комплекс процессных мероприятий «Создание равной доступности для населения к культурным ценностям, реализации каждым человеком его творческого потенциала»</t>
  </si>
  <si>
    <t xml:space="preserve">          Муниципальная программа утверждена постановлением администрации города Урай от 18.09.2024 года № 1858. </t>
  </si>
  <si>
    <t>Сложилась экономия средств по факту проведенных мероприятий. Данные средства планируются к освоению во 2-3 квартале 2025
года на обновление доски почета "Первые среди равных".</t>
  </si>
  <si>
    <t>Экономия по фактическим расходам на организацию работы лагеря дневного пребывания детей в период весенних каникул (страховка детей и оплата мед.осмотров педагогического персонала в меньшем объеме).</t>
  </si>
  <si>
    <t>Неисполнение плановых назначений произошло по причине открытых листов нетрудоспособности педагогических работников общеобразовательных учреждений, начисленной заработной платы за фактически отработанное время.</t>
  </si>
  <si>
    <t>Экономия сложилась по фактической выплаченной заработной плате аппарата Управления образования за счет вакантных ставок: ведущий экономист отдела финансового планирования, начальник отдела образования.</t>
  </si>
  <si>
    <t xml:space="preserve">Неисполнение плановых назначений связано с уточнением показателей Соглашения с Департаментом Кульутры ХМАО-Югры в части доли софинансирования мероприятия по модернизации муниципальных  библиотек: подключение к сети Интернет (абонентская плата). Заявка на кассовый расход на 1 квртал 2025 года была направлена 14.03.2025. </t>
  </si>
  <si>
    <t>Неисполнение плановых назначений связано: 1) с отменой городского КВН-фестиваля "Серебряная Сури" из-за недостаточного числа поданных заявок на участие; 2) оплата за поставку костюмов для мероприятия "Народные гуляния – проводы зимы (Масленица)" в размере 40,8 тыс.рублей будет произведена в апреле 2025 года по факту поставки товара.</t>
  </si>
  <si>
    <t>Комплекс процессных мероприятий «Развитие социально ориентированных некоммерческих организаций на территории города Урай»</t>
  </si>
  <si>
    <t>Комплекс процессных мероприятий «Развитие форм непосредственного осуществления населением местного самоуправления»</t>
  </si>
  <si>
    <t>Региональный проект «Содействие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жилищно-коммунальных услуг»</t>
  </si>
  <si>
    <t>Комплекс процессных мероприятий «Повышение качества жилищных условий граждан, проживающих на территории города Урай»</t>
  </si>
  <si>
    <t>Региональный проект «Жилье»</t>
  </si>
  <si>
    <t xml:space="preserve">          Цель муниципальной программы - создание условий, способствующих улучшению жилищных условий и качества жилищного обеспечения жителей, проживающих на территории города Урай.
    </t>
  </si>
  <si>
    <t xml:space="preserve">          Муниципальная программа утверждена постановлением администрации города Урай 26.09.2024 №1919. </t>
  </si>
  <si>
    <t xml:space="preserve">0800000000 Муниципальная программа «Улучшение жилищных условий жителей, проживающих на территории муниципального образования город Урай» </t>
  </si>
  <si>
    <t>Сертификаты выданы 9 молодым семьям. Направлены заявки (05.03.2025, 14.03.2025, 19.03.2025)  в округ на получение субсидии, на отчетную дату финансирование не поступило.</t>
  </si>
  <si>
    <t xml:space="preserve">1400000000 Муниципальная программа «Защита населения и территории от чрезвычайных ситуаций, совершенствование гражданской обороны и обеспечение первичных мер пожарной безопасности» </t>
  </si>
  <si>
    <t xml:space="preserve">          Муниципальная программа утверждена постановлением администрации города Урай от 18.09.2024 №1856.  </t>
  </si>
  <si>
    <t xml:space="preserve">          Цель муниципальной программы -повышение уровня защищенности населения при возникновении чрезвычайных ситуаций и пожарах. </t>
  </si>
  <si>
    <t>Комплекс процессных мероприятий «Предупреждение и ликвидация чрезвычайных ситуаций природного и техногенного характера в городе Урай»</t>
  </si>
  <si>
    <t>Неисполение плановых назначений отчетного периода по содержанию МКУ "ЕДДС"  связано с отсутствием в 1 квартале 2025 года командировочных расходов, заявленных дополнительных оплачиваемых выходных дней по уходу за детьми-инвалидами, а также позднего поступления счетов-фактур и оплатой ГСМ и запасных частей для автомобиля АСФ.</t>
  </si>
  <si>
    <t xml:space="preserve">          Муниципальная программа утверждена постановлением администрации города Урай от 06.09.2024 № 1773.  </t>
  </si>
  <si>
    <t>Комплекс процессных мероприятий «Создание условий для улучшения экологической обстановки на территории города Урай»</t>
  </si>
  <si>
    <t xml:space="preserve">          Ответственный исполнитель муниципальной программы – Отдел строительства, жилищно-коммунального, дорожного хозяйства и транспорта администрации города Урай.</t>
  </si>
  <si>
    <t xml:space="preserve">          Муниципальная программа утверждена постановлением администрации города Урай от от  27.09.2024 № 1932.  
</t>
  </si>
  <si>
    <t xml:space="preserve">          Цели муниципальной программы - совершенствование сети автомобильных дорог общего пользования местного значения и развитие транспортной инфраструктуры.    </t>
  </si>
  <si>
    <t>Комплекс процессных мероприятий «Обеспечение функционирования сети автомобильных дорог общего пользования  местного значения»</t>
  </si>
  <si>
    <t>Комплекс процессных мероприятий «Обеспечение развития транспортной инфраструктуры, обеспечивающей безопасность участников дорожного движения, доступность ее объектов для всех категорий граждан, качество и эффективность транспортного обслуживания населения города Урай»</t>
  </si>
  <si>
    <t xml:space="preserve">Неисполение плановых назначений отчетного периода  обусловлено задержкой размещения поставщиком в рамках МК выполнения работ по транспортному обслуживанию населения на городских круглогодичном  маршруте №1 на площадке ЕИС  за февраль 2025 г., по данной причине, оплата за услуги, запланированная в 1 квартале 2025 года, была произведена 02.04.2025 г. 
 </t>
  </si>
  <si>
    <t xml:space="preserve">          Цели муниципальной программы - укрепление единства народов Российской Федерации, профилактика экстремизма на территории города Урай.    </t>
  </si>
  <si>
    <t xml:space="preserve">          Муниципальная программа утверждена постановлением администрации города Урай от 30.09.2024 №1948.</t>
  </si>
  <si>
    <t>Комплекс процессных мероприятий «Укрепление межнационального и межконфессионального согласия, поддержка и развитие языков и культуры народов Российской Федерации, проживающих на территории города Урай, профилактика межнациональных (межэтнических), межконфессиональных конфликтов»</t>
  </si>
  <si>
    <t>Комплекс процессных мероприятий «Профилактика экстремизма, а также минимизации и (или) ликвидации последствий проявлений экстремизма»</t>
  </si>
  <si>
    <t xml:space="preserve">2200000000 Муниципальная программа «Профилактика правонарушений на территории города Урай» </t>
  </si>
  <si>
    <t xml:space="preserve">          Муниципальная программа утверждена постановлением администрации города Урай от 18.09.2024 №1865.  </t>
  </si>
  <si>
    <t xml:space="preserve">          Цели муниципальной программы - снижение уровня преступности.    </t>
  </si>
  <si>
    <t>Комплекс процессных мероприятий «Профилактика преступлений и правонарушений»</t>
  </si>
  <si>
    <t>Неисполнение плановых назначений отчетного периода сложилось в связи с отсутствием выходов членов добровольной народной дружины города Урай на совместное патрулирование с сотрудниками полиции в январе и малым количеством выходов в феврале 2025 года (осуществление трудовой деятельности вахтовым методом). Средства до конца 2025 года планируется осовить в полном объеме.</t>
  </si>
  <si>
    <t xml:space="preserve">          Муниципальная программа утверждена постановлением администрации города Урай от  от  30.09.2024 №1947.   </t>
  </si>
  <si>
    <t xml:space="preserve">          Цели муниципальной программы - Создание условий для устойчивого развития малого и среднего предпринимательства на территории города Урай. Создание условий для развития потребительского рынка, расширение предложений товаров и услуг на территории города Урай. Создание условий для устойчивого развития агропромышленного комплекса и повышение конкурентоспособности сельскохозяйственной продукции, произведенной на территории города Урай.
    </t>
  </si>
  <si>
    <t>Подпрограмма «Развитие малого и среднего предпринимательства»</t>
  </si>
  <si>
    <t>Комплекс процессных мероприятий «Обеспечение информационной и имущественной поддержки предпринимательской деятельности»</t>
  </si>
  <si>
    <t>Региональный проект «Малое и среднее предпринимательство и поддержка индивидуальной предпринимательской инициативы»</t>
  </si>
  <si>
    <t>Подпрограмма «Развитие потребительского рынка»</t>
  </si>
  <si>
    <t>Комплекс процессных мероприятий «Создание условий для развития потребительского рынка»</t>
  </si>
  <si>
    <t>Подпрограмма «Развитие сельскохозяйственных товаропроизводителей»</t>
  </si>
  <si>
    <t>Комплекс процессных мероприятий «Создание условий для развития сельскохозяйственных товаропроизводителей, в том числе предоставление финансовой поддержки в форме субсидии сельскохозяйственным товаропроизводителям»</t>
  </si>
  <si>
    <t xml:space="preserve">2400000000 Муниципальная программа «Информационное общество – Урай» </t>
  </si>
  <si>
    <t xml:space="preserve">          Муниципальная программа утверждена постановлением администрации города Урай от 13.09.2024 №1833.</t>
  </si>
  <si>
    <t xml:space="preserve">          Цели муниципальной программы - развитие информационного пространства на основе использования информационных и телекоммуникационных технологий для повышения качества жизни граждан, цифровизации системы управления в органах местного самоуправления и организациях города Урай.   </t>
  </si>
  <si>
    <t>Комплекс процессных мероприятий «Развитие информационных систем, инфраструктуры информационного общества и цифровой экономики на территории  муниципального образования город Урай»</t>
  </si>
  <si>
    <t>Комплекс процессных мероприятий «Обеспечение информационной безопасности в органах местного самоуправления города Урай, муниципальных казенных, бюджетных учреждениях города Урай»</t>
  </si>
  <si>
    <t>Комплекс процессных мероприятий «Обеспечение доступности информации о деятельности органов местного самоуправления»</t>
  </si>
  <si>
    <t xml:space="preserve">          Муниципальная программа утверждена постановлением администрации города Урай от 18.09.2024 № 1866</t>
  </si>
  <si>
    <t>Комплекс процессных мероприятий «Реализация мероприятий по благоустройству территорий муниципального образования»</t>
  </si>
  <si>
    <t xml:space="preserve">2600000000 Муниципальная программа «Обеспечение градостроительной деятельности на территории города Урай»                 </t>
  </si>
  <si>
    <t xml:space="preserve">          Цели муниципальной программы -обеспечение устойчивого пространственного развития.  </t>
  </si>
  <si>
    <t xml:space="preserve">          Муниципальная программа утверждена постановлением администрации города Урай от 27.09.2024 № 1933.  
</t>
  </si>
  <si>
    <t>Комплекс процессных мероприятий «Содействие развитию жилищного строительства»</t>
  </si>
  <si>
    <t>Неисполнение плановых назначений отчетного периода сложилось в связи с непоступлением финансирования окружного бюджета за разработку документов по планировке территорий в мкр.1 Д. Заявка в округ на получение субсидии от 21.03.2025.</t>
  </si>
  <si>
    <t xml:space="preserve">          Цель муниципальной программы - Повышение качества управления муниципальными финансами города Урай, содействие устойчивому исполнению бюджета города Урай.
    </t>
  </si>
  <si>
    <t xml:space="preserve">          Муниципальная программа утверждена постановлением администрации города Урай от от 05.09.2024 № 1758.  
</t>
  </si>
  <si>
    <t>Комплекс процессных мероприятий «Управление муниципальным долгом, осуществление мер, направленных на увеличение налоговых и неналоговых доходов бюджета города Урай»</t>
  </si>
  <si>
    <t>Комплекс процессных мероприятий «Обеспечение деятельности органов администрации города Урай»</t>
  </si>
  <si>
    <t xml:space="preserve">2900000000 Муниципальная программа «Совершенствование и развитие муниципального управления в городе Урай» </t>
  </si>
  <si>
    <t xml:space="preserve">          Муниципальная программа утверждена постановлением администрации города Урай от 06.09.2024 № 1772.  
</t>
  </si>
  <si>
    <t xml:space="preserve">          Цели муниципальной программы - совершенствование муниципального управления,  повышение его эффективности. Совершенствование организации муниципальной службы, повышение ее эффективности.   </t>
  </si>
  <si>
    <t>Комплекс процессных мероприятий «Управление и распоряжение муниципальным имуществом»</t>
  </si>
  <si>
    <t>Комплекс процессных мероприятий «Организация повышения профессионального уровня работников органов местного самоуправления города Урай, председателя Думы города Урай»</t>
  </si>
  <si>
    <t>Комплекс процессных мероприятий «Обеспечение деятельности органов местного самоуправления города Урай, муниципальных учреждений и предоставление гарантий муниципальным служащим»</t>
  </si>
  <si>
    <t>Неисполение плановых назначений отчетного периода связано  с оплатой услуг за фактически оказанные объемы потребления ресурсов, длительностью заключения договоров (муниципальных контрактов) на содержание муниципального имущества в период простоя</t>
  </si>
  <si>
    <t>Неисполение плановых назначений отчетного периода связано с   переносом срока проведения курсов повышения квалификации на более поздний срок</t>
  </si>
  <si>
    <t>Неисполнение плановых назначений отчетного периода обусловлено оплатой услуг за фактически оказанные объемы по содержанию нежилых помещений, транспортных средств, рекламных конструкций, объектов муниципальной казны, длительностью проведения конкурсных процедур по поставке картириджей, поставке ГЗПО, наличием вакансий и больничных листов, выплатой премии по итогам работы за 2024 год за фактически отработанное время</t>
  </si>
  <si>
    <t xml:space="preserve">3500000000 Муниципальная программа «Развитие жилищно-коммунального комплекса и повышение энергетической эффективности в городе Урай»
                                 </t>
  </si>
  <si>
    <t xml:space="preserve">          Цели муниципальной программы - обеспечение качественными жилищно-коммунальными услугами, повышение энергетической эффективности. Формирование благоприятных и комфортных условий для проживания населения на территории города Урай
.
    </t>
  </si>
  <si>
    <t xml:space="preserve">          Муниципальная программа утверждена постановлением администрации города Урай от 25.09.2024 №1911.  
</t>
  </si>
  <si>
    <t>Комплекс процессных мероприятий, не входящий в подпрограммы «Обеспечение содержания муниципального казенного учреждения «Управление жилищно-коммунального хозяйства города Урай»</t>
  </si>
  <si>
    <t>Подпрограмма «Создание условий для обеспечения качественными жилищно-коммунальными услугами, повышение энергетической эффективности»</t>
  </si>
  <si>
    <t>Комплекс процессных мероприятий  «Обеспечение надежности и качества предоставления жилищно-коммунальных услуг»</t>
  </si>
  <si>
    <t>Региональный проект «Модернизация коммунальной инфраструктуры»</t>
  </si>
  <si>
    <t>Подпрограмма  «Создание условий для формирования благоприятных и комфортных условий для проживания населения на территории города Урай»</t>
  </si>
  <si>
    <t>Комплекс процессных мероприятий  «Обеспечение содержания объектов жилищно-коммунального комплекса, внешнего благоустройства и городских дорог»</t>
  </si>
  <si>
    <t>Неисполнение плановых назначений отчетного периода связано   с наличием больничных листов в отчетном периоде и переносом отпусков сотрудников учреждения.</t>
  </si>
  <si>
    <t xml:space="preserve">Неисполнение плановых назначений отчетного периода связано с оплатой по фактическому потреблению ресурса (сжиженного газа населением города) (план на 1 квартал  895.кг., факт - 698 кг.) </t>
  </si>
  <si>
    <t>в том числе реализация мероприятий через инициативные проекты</t>
  </si>
  <si>
    <t>Средства предусмотрены на финансовое обеспечение непредвиденных расходов, необходимость в которых может возникнуть в процессе исполнения бюджета города в 2025 году.</t>
  </si>
  <si>
    <t>Обеспечение доли софинансирования местного бюджета для участия в региональном конкурсе по реализации инициативных проектов (3-х проектов)</t>
  </si>
  <si>
    <t xml:space="preserve">Расходы за счет бюджетных ассигнований резервного фонда Правительства Ханты-Мансийского автономного округа - Югры, за исключением расходов, источником финансового обеспечения которых являются иные  межбюджетные трансферты на реализацию наказов избирателей депутатам Думы Ханты-Мансийского автономного округа - Югры    </t>
  </si>
  <si>
    <t>Поощрение мобилизационных групп городского округа Урай, оплата произведена согласно поступивших документов из окружного Департамента.</t>
  </si>
  <si>
    <t>Дополнительная мера социальной поддержки  гражданам Российской Федерации,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 Донецкой Народной Республики, Луганской Народной Республики, Запорожской и Херсонской областей</t>
  </si>
  <si>
    <r>
      <t xml:space="preserve">Исполняющий обязанности председателя Комитета по финансам администрации города Урай  </t>
    </r>
    <r>
      <rPr>
        <u/>
        <sz val="12"/>
        <color theme="1"/>
        <rFont val="Times New Roman"/>
        <family val="1"/>
        <charset val="204"/>
      </rPr>
      <t xml:space="preserve">                                </t>
    </r>
    <r>
      <rPr>
        <sz val="12"/>
        <color theme="1"/>
        <rFont val="Times New Roman"/>
        <family val="1"/>
        <charset val="204"/>
      </rPr>
      <t xml:space="preserve"> Л.В.Зорина</t>
    </r>
  </si>
  <si>
    <t xml:space="preserve">2. Муниципальная программа «Развитие жилищно-коммунального комплекса и повышение энергетической эффективности в городе Урай» </t>
  </si>
  <si>
    <t>Расходы бюджета городского округа Урай на финансовое обеспечение региональных проектов, направленных на достижение целей, показателей и решение задач национальных проектов по состоянию на 01.05.2024</t>
  </si>
  <si>
    <t>Всего на реализацию региональных проектов, направленных на достижение целей, показателей и решение задач национальных проектов, в том числе</t>
  </si>
  <si>
    <t>Региональный проект «Россия – страна возможностей» (организация деятельности молодежных трудовых отрядов)</t>
  </si>
  <si>
    <t>2. Национальный проект «Инфраструктура для жизни»</t>
  </si>
  <si>
    <t>1. Национальный проект «Молодежь и дети»</t>
  </si>
  <si>
    <t>3. Национальный проект «Эффективная и конкурентная экономика»</t>
  </si>
  <si>
    <r>
      <rPr>
        <b/>
        <sz val="11"/>
        <color theme="1"/>
        <rFont val="Times New Roman"/>
        <family val="1"/>
        <charset val="204"/>
      </rPr>
      <t>Региональный проект "Педагоги и наставники"</t>
    </r>
    <r>
      <rPr>
        <sz val="11"/>
        <color theme="1"/>
        <rFont val="Times New Roman"/>
        <family val="1"/>
        <charset val="204"/>
      </rPr>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r>
  </si>
  <si>
    <r>
      <t xml:space="preserve">Региональный проект «Педагоги и наставники»                                                                        </t>
    </r>
    <r>
      <rPr>
        <sz val="10"/>
        <color theme="1"/>
        <rFont val="Times New Roman"/>
        <family val="1"/>
        <charset val="204"/>
      </rPr>
      <t>(ежемесячное денежное вознаграждение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r>
  </si>
  <si>
    <r>
      <t xml:space="preserve">Региональный проект «Педагоги и наставники» </t>
    </r>
    <r>
      <rPr>
        <sz val="10"/>
        <color theme="1"/>
        <rFont val="Times New Roman"/>
        <family val="1"/>
        <charset val="204"/>
      </rPr>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t>
    </r>
  </si>
  <si>
    <r>
      <t>Региональный проект «Жилье» (</t>
    </r>
    <r>
      <rPr>
        <sz val="10"/>
        <color theme="1"/>
        <rFont val="Times New Roman"/>
        <family val="1"/>
        <charset val="204"/>
      </rPr>
      <t xml:space="preserve">обеспечение устойчивого сокращения непригодного для проживания жилищного фонда) </t>
    </r>
  </si>
  <si>
    <r>
      <t>Региональный проект «Модернизация коммунальной инфраструктуры» (</t>
    </r>
    <r>
      <rPr>
        <sz val="10"/>
        <color theme="1"/>
        <rFont val="Times New Roman"/>
        <family val="1"/>
        <charset val="204"/>
      </rPr>
      <t xml:space="preserve">реализация мероприятий по модернизации коммунальной инфраструктуры) </t>
    </r>
  </si>
  <si>
    <r>
      <t>Региональный проект «Формирование комфортной городской среды» (</t>
    </r>
    <r>
      <rPr>
        <sz val="10"/>
        <color theme="1"/>
        <rFont val="Times New Roman"/>
        <family val="1"/>
        <charset val="204"/>
      </rPr>
      <t xml:space="preserve">благоустроительные работы "Пешеходная зона в микрорайоне 1А (вдоль территории новой школы)") </t>
    </r>
  </si>
  <si>
    <r>
      <t xml:space="preserve">Региональный проект «Малое и среднее предпринимательство и поддержка индивидуальной предпринимательской инициативы» </t>
    </r>
    <r>
      <rPr>
        <sz val="10"/>
        <color theme="1"/>
        <rFont val="Times New Roman"/>
        <family val="1"/>
        <charset val="204"/>
      </rPr>
      <t>(финансовая поддержка субъектов малого и среднего предпринимательства и обеспечение благоприятных условий ведения предпринимательской деятельности, включая социальное предпринимательство)</t>
    </r>
  </si>
  <si>
    <t>Неисполнение плановых назначений обусловлено: 1) оплатой за оказанные услуги по организации мероприятия по проведению ГИА по факту выставленных платежных документов; 2) наличием б/листов педагогических работников, переносом отпусков;3) продление сроков поставки бланков аттестатов. Кроме,того сложилась экономия по оплате коммунальных услуг, по расходам на участие в олимпиадах среди обучающихся. Экономия от участие в олимпиадах будет направлена  во 2 квартале на оплату за участие в региональном интенсиве "Геномное редактирование",  за участие в научной конференции "Большие вызовы" и за участие в олимпиаде по физике.</t>
  </si>
  <si>
    <t>В 1 квартале 2025 года отбор по предоставлению субсидий ТОС был организован, но не состоялся в связи с отсутствием заявок. Отбор перенесен на 2 квартал 2025 года.</t>
  </si>
  <si>
    <t>Неисполнение плановых назначений отчетного периода связано с непредоставлением подрядчиком соотвествующих документов на оплату за оказание услуг по энергосервисному контракту за декабрь, январь.Кроме того, выполнение работ по содержанию автомобильных дорог жилой зоны, объектов благоустройства, оказание услуг ТО сетей уличного освещения закрыто по факту оказания услуг.</t>
  </si>
  <si>
    <t>Экономия средств в связи с наличием в течение отчетного периода ставки старшего инспектора.</t>
  </si>
  <si>
    <t>Экономия средств в связи с наличием в течение отчетного периода ставки инспектора.</t>
  </si>
  <si>
    <t>Неисполнение плановых назначений отчетного периода связано с оплатой фактически оказаных услуг по размещению кандидатов для прохождения военной службы по контракту, услуг по продвижению сайта "хмао-контракт.рф" в целях информирования населения о возможности прохождения военной службы по контракту и предусмотренных мерах социальной поддержки военнослужащих и членов их семей.</t>
  </si>
</sst>
</file>

<file path=xl/styles.xml><?xml version="1.0" encoding="utf-8"?>
<styleSheet xmlns="http://schemas.openxmlformats.org/spreadsheetml/2006/main">
  <numFmts count="7">
    <numFmt numFmtId="164" formatCode="_-* #,##0.00_р_._-;\-* #,##0.00_р_._-;_-* &quot;-&quot;??_р_._-;_-@_-"/>
    <numFmt numFmtId="165" formatCode="_-* #,##0.0_р_._-;\-* #,##0.0_р_._-;_-* &quot;-&quot;??_р_._-;_-@_-"/>
    <numFmt numFmtId="166" formatCode="_-* #,##0.0\ _₽_-;\-* #,##0.0\ _₽_-;_-* &quot;-&quot;?\ _₽_-;_-@_-"/>
    <numFmt numFmtId="167" formatCode="0000000000"/>
    <numFmt numFmtId="168" formatCode="#,##0.0"/>
    <numFmt numFmtId="169" formatCode="0.0"/>
    <numFmt numFmtId="170" formatCode="#,##0.0_ ;\-#,##0.0\ "/>
  </numFmts>
  <fonts count="38">
    <font>
      <sz val="11"/>
      <color theme="1"/>
      <name val="Calibri"/>
      <family val="2"/>
      <charset val="204"/>
      <scheme val="minor"/>
    </font>
    <font>
      <sz val="11"/>
      <color theme="1"/>
      <name val="Calibri"/>
      <family val="2"/>
      <charset val="204"/>
      <scheme val="minor"/>
    </font>
    <font>
      <sz val="10"/>
      <name val="Arial"/>
      <family val="2"/>
      <charset val="204"/>
    </font>
    <font>
      <sz val="11"/>
      <color rgb="FFFF0000"/>
      <name val="Calibri"/>
      <family val="2"/>
      <charset val="204"/>
      <scheme val="minor"/>
    </font>
    <font>
      <sz val="11"/>
      <color rgb="FFFF0000"/>
      <name val="Times New Roman"/>
      <family val="1"/>
      <charset val="204"/>
    </font>
    <font>
      <sz val="9"/>
      <color rgb="FFFF0000"/>
      <name val="Times New Roman"/>
      <family val="1"/>
      <charset val="204"/>
    </font>
    <font>
      <sz val="10"/>
      <color rgb="FFFF0000"/>
      <name val="Times New Roman"/>
      <family val="1"/>
      <charset val="204"/>
    </font>
    <font>
      <sz val="12"/>
      <color rgb="FFFF0000"/>
      <name val="Times New Roman"/>
      <family val="1"/>
      <charset val="204"/>
    </font>
    <font>
      <b/>
      <sz val="11"/>
      <color rgb="FFFF0000"/>
      <name val="Calibri"/>
      <family val="2"/>
      <charset val="204"/>
      <scheme val="minor"/>
    </font>
    <font>
      <sz val="9"/>
      <color rgb="FFFF0000"/>
      <name val="Calibri"/>
      <family val="2"/>
      <charset val="204"/>
      <scheme val="minor"/>
    </font>
    <font>
      <sz val="10"/>
      <color rgb="FFFF0000"/>
      <name val="Calibri"/>
      <family val="2"/>
      <charset val="204"/>
      <scheme val="minor"/>
    </font>
    <font>
      <i/>
      <sz val="11"/>
      <color rgb="FFFF0000"/>
      <name val="Calibri"/>
      <family val="2"/>
      <charset val="204"/>
      <scheme val="minor"/>
    </font>
    <font>
      <sz val="11"/>
      <color indexed="8"/>
      <name val="Calibri"/>
      <family val="2"/>
      <charset val="204"/>
    </font>
    <font>
      <sz val="11"/>
      <color theme="1"/>
      <name val="Calibri"/>
      <family val="2"/>
      <scheme val="minor"/>
    </font>
    <font>
      <sz val="12"/>
      <color theme="1"/>
      <name val="Times New Roman"/>
      <family val="1"/>
      <charset val="204"/>
    </font>
    <font>
      <sz val="9"/>
      <color theme="1"/>
      <name val="Times New Roman"/>
      <family val="1"/>
      <charset val="204"/>
    </font>
    <font>
      <b/>
      <sz val="12"/>
      <color theme="1"/>
      <name val="Times New Roman"/>
      <family val="1"/>
      <charset val="204"/>
    </font>
    <font>
      <i/>
      <sz val="10"/>
      <color rgb="FFFF0000"/>
      <name val="Calibri"/>
      <family val="2"/>
      <charset val="204"/>
      <scheme val="minor"/>
    </font>
    <font>
      <b/>
      <sz val="11"/>
      <color rgb="FFFF0000"/>
      <name val="Times New Roman"/>
      <family val="1"/>
      <charset val="204"/>
    </font>
    <font>
      <i/>
      <sz val="10"/>
      <color rgb="FFFF0000"/>
      <name val="Times New Roman"/>
      <family val="1"/>
      <charset val="204"/>
    </font>
    <font>
      <b/>
      <sz val="9"/>
      <color rgb="FFFF0000"/>
      <name val="Times New Roman"/>
      <family val="1"/>
      <charset val="204"/>
    </font>
    <font>
      <b/>
      <sz val="10"/>
      <color rgb="FFFF0000"/>
      <name val="Times New Roman"/>
      <family val="1"/>
      <charset val="204"/>
    </font>
    <font>
      <sz val="8"/>
      <color rgb="FFFF0000"/>
      <name val="Times New Roman"/>
      <family val="1"/>
      <charset val="204"/>
    </font>
    <font>
      <b/>
      <sz val="11"/>
      <color theme="1"/>
      <name val="Calibri"/>
      <family val="2"/>
      <charset val="204"/>
      <scheme val="minor"/>
    </font>
    <font>
      <sz val="11"/>
      <color theme="1"/>
      <name val="Times New Roman"/>
      <family val="1"/>
      <charset val="204"/>
    </font>
    <font>
      <b/>
      <sz val="11"/>
      <color theme="1"/>
      <name val="Times New Roman"/>
      <family val="1"/>
      <charset val="204"/>
    </font>
    <font>
      <i/>
      <sz val="11"/>
      <color theme="1"/>
      <name val="Times New Roman"/>
      <family val="1"/>
      <charset val="204"/>
    </font>
    <font>
      <sz val="10"/>
      <color theme="1"/>
      <name val="Times New Roman"/>
      <family val="1"/>
      <charset val="204"/>
    </font>
    <font>
      <sz val="9"/>
      <color theme="1"/>
      <name val="Calibri"/>
      <family val="2"/>
      <charset val="204"/>
      <scheme val="minor"/>
    </font>
    <font>
      <sz val="10"/>
      <color theme="1"/>
      <name val="Calibri"/>
      <family val="2"/>
      <charset val="204"/>
      <scheme val="minor"/>
    </font>
    <font>
      <sz val="11"/>
      <name val="Times New Roman"/>
      <family val="1"/>
      <charset val="204"/>
    </font>
    <font>
      <i/>
      <sz val="10"/>
      <color theme="1"/>
      <name val="Times New Roman"/>
      <family val="1"/>
      <charset val="204"/>
    </font>
    <font>
      <i/>
      <sz val="10"/>
      <color theme="1"/>
      <name val="Calibri"/>
      <family val="2"/>
      <charset val="204"/>
      <scheme val="minor"/>
    </font>
    <font>
      <i/>
      <sz val="11"/>
      <color theme="1"/>
      <name val="Calibri"/>
      <family val="2"/>
      <charset val="204"/>
      <scheme val="minor"/>
    </font>
    <font>
      <i/>
      <sz val="9"/>
      <color theme="1"/>
      <name val="Times New Roman"/>
      <family val="1"/>
      <charset val="204"/>
    </font>
    <font>
      <u/>
      <sz val="12"/>
      <color theme="1"/>
      <name val="Times New Roman"/>
      <family val="1"/>
      <charset val="204"/>
    </font>
    <font>
      <b/>
      <sz val="9"/>
      <color theme="1"/>
      <name val="Times New Roman"/>
      <family val="1"/>
      <charset val="204"/>
    </font>
    <font>
      <b/>
      <sz val="10"/>
      <color theme="1"/>
      <name val="Times New Roman"/>
      <family val="1"/>
      <charset val="20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6">
    <xf numFmtId="0" fontId="0" fillId="0" borderId="0"/>
    <xf numFmtId="164" fontId="1" fillId="0" borderId="0" applyFont="0" applyFill="0" applyBorder="0" applyAlignment="0" applyProtection="0"/>
    <xf numFmtId="0" fontId="2" fillId="0" borderId="0"/>
    <xf numFmtId="0" fontId="13" fillId="0" borderId="0"/>
    <xf numFmtId="164" fontId="12" fillId="0" borderId="0" applyFont="0" applyFill="0" applyBorder="0" applyAlignment="0" applyProtection="0"/>
    <xf numFmtId="164" fontId="12" fillId="0" borderId="0" applyFont="0" applyFill="0" applyBorder="0" applyAlignment="0" applyProtection="0"/>
  </cellStyleXfs>
  <cellXfs count="277">
    <xf numFmtId="0" fontId="0" fillId="0" borderId="0" xfId="0"/>
    <xf numFmtId="165" fontId="3" fillId="0" borderId="0" xfId="1" applyNumberFormat="1" applyFont="1" applyFill="1"/>
    <xf numFmtId="0" fontId="4" fillId="0" borderId="0" xfId="0" applyFont="1" applyFill="1" applyBorder="1" applyAlignment="1">
      <alignment wrapText="1"/>
    </xf>
    <xf numFmtId="165" fontId="9" fillId="0" borderId="0" xfId="1" applyNumberFormat="1" applyFont="1" applyFill="1"/>
    <xf numFmtId="165" fontId="10" fillId="0" borderId="0" xfId="1" applyNumberFormat="1" applyFont="1" applyFill="1"/>
    <xf numFmtId="0" fontId="3" fillId="0" borderId="0" xfId="0" applyFont="1" applyFill="1"/>
    <xf numFmtId="0" fontId="4" fillId="0" borderId="0" xfId="0" applyFont="1" applyFill="1" applyBorder="1" applyAlignment="1">
      <alignment horizontal="left" vertical="center" wrapText="1"/>
    </xf>
    <xf numFmtId="167" fontId="4" fillId="0" borderId="0" xfId="0" applyNumberFormat="1" applyFont="1" applyFill="1" applyBorder="1" applyAlignment="1" applyProtection="1">
      <alignment wrapText="1"/>
      <protection hidden="1"/>
    </xf>
    <xf numFmtId="0" fontId="7" fillId="0" borderId="0" xfId="0" applyFont="1" applyFill="1"/>
    <xf numFmtId="0" fontId="11" fillId="0" borderId="0" xfId="0" applyFont="1" applyFill="1"/>
    <xf numFmtId="0" fontId="8" fillId="0" borderId="0" xfId="0" applyFont="1" applyFill="1" applyAlignment="1">
      <alignment vertical="center"/>
    </xf>
    <xf numFmtId="0" fontId="3" fillId="0" borderId="0" xfId="0" applyFont="1" applyFill="1" applyAlignment="1">
      <alignment vertical="center"/>
    </xf>
    <xf numFmtId="0" fontId="7" fillId="0" borderId="0" xfId="0" applyFont="1" applyFill="1" applyAlignment="1">
      <alignment vertical="center"/>
    </xf>
    <xf numFmtId="0" fontId="7" fillId="0" borderId="0" xfId="0" applyFont="1" applyFill="1" applyAlignment="1">
      <alignment horizontal="justify" vertical="center"/>
    </xf>
    <xf numFmtId="0" fontId="8" fillId="0" borderId="0" xfId="0" applyFont="1" applyFill="1" applyAlignment="1">
      <alignment wrapText="1"/>
    </xf>
    <xf numFmtId="0" fontId="3" fillId="0" borderId="0" xfId="0" applyFont="1" applyFill="1" applyAlignment="1">
      <alignment vertical="center" wrapText="1"/>
    </xf>
    <xf numFmtId="165" fontId="4" fillId="0" borderId="0" xfId="1" applyNumberFormat="1" applyFont="1" applyFill="1" applyBorder="1" applyAlignment="1">
      <alignment wrapText="1"/>
    </xf>
    <xf numFmtId="0" fontId="8" fillId="0" borderId="0" xfId="0" applyFont="1" applyFill="1"/>
    <xf numFmtId="165" fontId="9" fillId="0" borderId="0" xfId="1" applyNumberFormat="1" applyFont="1" applyFill="1" applyBorder="1" applyAlignment="1">
      <alignment vertical="center"/>
    </xf>
    <xf numFmtId="165" fontId="10" fillId="0" borderId="0" xfId="1" applyNumberFormat="1" applyFont="1" applyFill="1" applyBorder="1" applyAlignment="1">
      <alignment vertical="center"/>
    </xf>
    <xf numFmtId="0" fontId="3" fillId="0" borderId="0" xfId="0" applyFont="1" applyFill="1" applyBorder="1" applyAlignment="1">
      <alignment vertical="center"/>
    </xf>
    <xf numFmtId="165" fontId="4" fillId="0" borderId="0" xfId="1" applyNumberFormat="1" applyFont="1" applyFill="1" applyBorder="1" applyAlignment="1">
      <alignment horizontal="left"/>
    </xf>
    <xf numFmtId="165" fontId="4" fillId="0" borderId="0" xfId="1" applyNumberFormat="1" applyFont="1" applyFill="1" applyBorder="1"/>
    <xf numFmtId="165" fontId="5" fillId="0" borderId="0" xfId="1" applyNumberFormat="1" applyFont="1" applyFill="1" applyAlignment="1">
      <alignment horizontal="justify" vertical="center"/>
    </xf>
    <xf numFmtId="165" fontId="7" fillId="0" borderId="0" xfId="1" applyNumberFormat="1" applyFont="1" applyFill="1" applyAlignment="1">
      <alignment horizontal="justify" vertical="center"/>
    </xf>
    <xf numFmtId="0" fontId="14" fillId="0" borderId="0" xfId="0" applyFont="1" applyFill="1" applyAlignment="1">
      <alignment horizontal="justify" vertical="center"/>
    </xf>
    <xf numFmtId="0" fontId="4" fillId="0" borderId="0" xfId="0" applyFont="1" applyFill="1" applyAlignment="1">
      <alignment horizontal="justify" vertical="center"/>
    </xf>
    <xf numFmtId="0" fontId="7" fillId="0" borderId="0" xfId="0" applyFont="1" applyFill="1" applyBorder="1" applyAlignment="1">
      <alignment horizontal="justify" vertical="center"/>
    </xf>
    <xf numFmtId="0" fontId="10" fillId="0" borderId="0" xfId="0" applyFont="1" applyFill="1"/>
    <xf numFmtId="0" fontId="7" fillId="0" borderId="0" xfId="0" applyFont="1" applyFill="1" applyAlignment="1">
      <alignment horizontal="right"/>
    </xf>
    <xf numFmtId="0" fontId="3" fillId="0" borderId="0" xfId="0" applyFont="1" applyFill="1" applyAlignment="1"/>
    <xf numFmtId="0" fontId="3" fillId="0" borderId="0" xfId="0" applyFont="1" applyFill="1" applyAlignment="1">
      <alignment horizontal="right"/>
    </xf>
    <xf numFmtId="165" fontId="3" fillId="0" borderId="0" xfId="0" applyNumberFormat="1" applyFont="1" applyFill="1"/>
    <xf numFmtId="166" fontId="3" fillId="0" borderId="0" xfId="0" applyNumberFormat="1" applyFont="1" applyFill="1"/>
    <xf numFmtId="165" fontId="3" fillId="0" borderId="0" xfId="1" applyNumberFormat="1" applyFont="1" applyFill="1" applyAlignment="1"/>
    <xf numFmtId="165" fontId="6" fillId="0" borderId="0" xfId="1" applyNumberFormat="1" applyFont="1" applyFill="1"/>
    <xf numFmtId="0" fontId="17" fillId="0" borderId="0" xfId="0" applyFont="1" applyFill="1" applyAlignment="1">
      <alignment vertical="center"/>
    </xf>
    <xf numFmtId="165" fontId="5" fillId="0" borderId="0" xfId="1" applyNumberFormat="1" applyFont="1" applyFill="1"/>
    <xf numFmtId="0" fontId="6" fillId="0" borderId="0" xfId="0" applyFont="1" applyFill="1"/>
    <xf numFmtId="0" fontId="6" fillId="0" borderId="0" xfId="0" applyNumberFormat="1" applyFont="1" applyFill="1" applyBorder="1" applyAlignment="1">
      <alignment horizontal="right" wrapText="1"/>
    </xf>
    <xf numFmtId="166" fontId="6" fillId="0" borderId="0" xfId="0" applyNumberFormat="1" applyFont="1" applyFill="1" applyBorder="1" applyAlignment="1">
      <alignment horizontal="justify" vertical="center" wrapText="1"/>
    </xf>
    <xf numFmtId="0" fontId="6" fillId="0" borderId="0" xfId="0" applyFont="1" applyFill="1" applyAlignment="1">
      <alignment horizontal="right"/>
    </xf>
    <xf numFmtId="166" fontId="6" fillId="0" borderId="0" xfId="0" applyNumberFormat="1" applyFont="1" applyFill="1"/>
    <xf numFmtId="0" fontId="14" fillId="0" borderId="0" xfId="0" applyFont="1" applyFill="1" applyAlignment="1">
      <alignment vertical="center"/>
    </xf>
    <xf numFmtId="0" fontId="14" fillId="0" borderId="0" xfId="0" applyFont="1" applyFill="1" applyBorder="1" applyAlignment="1">
      <alignment horizontal="center" vertical="center" wrapText="1"/>
    </xf>
    <xf numFmtId="0" fontId="14" fillId="0" borderId="0" xfId="0" applyFont="1" applyFill="1" applyBorder="1" applyAlignment="1">
      <alignment horizontal="center" wrapText="1"/>
    </xf>
    <xf numFmtId="165" fontId="15" fillId="0" borderId="0" xfId="1" applyNumberFormat="1" applyFont="1" applyFill="1" applyAlignment="1">
      <alignment vertical="center"/>
    </xf>
    <xf numFmtId="165" fontId="14" fillId="0" borderId="0" xfId="1" applyNumberFormat="1" applyFont="1" applyFill="1" applyAlignment="1">
      <alignment vertical="center"/>
    </xf>
    <xf numFmtId="165" fontId="14" fillId="0" borderId="0" xfId="1" applyNumberFormat="1" applyFont="1" applyFill="1" applyAlignment="1">
      <alignment horizontal="right" vertical="center"/>
    </xf>
    <xf numFmtId="0" fontId="16" fillId="0" borderId="0" xfId="0" applyFont="1" applyFill="1" applyBorder="1" applyAlignment="1">
      <alignment horizontal="center" vertical="center" wrapText="1"/>
    </xf>
    <xf numFmtId="165" fontId="3" fillId="0" borderId="0" xfId="1" applyNumberFormat="1" applyFont="1" applyFill="1" applyAlignment="1">
      <alignment vertical="center"/>
    </xf>
    <xf numFmtId="165" fontId="8" fillId="0" borderId="0" xfId="1" applyNumberFormat="1" applyFont="1" applyFill="1" applyAlignment="1">
      <alignment vertical="center"/>
    </xf>
    <xf numFmtId="0" fontId="18" fillId="0" borderId="0" xfId="0" applyFont="1" applyFill="1" applyBorder="1" applyAlignment="1">
      <alignment horizontal="left" wrapText="1"/>
    </xf>
    <xf numFmtId="165" fontId="18" fillId="0" borderId="0" xfId="1" applyNumberFormat="1" applyFont="1" applyFill="1" applyBorder="1" applyAlignment="1">
      <alignment horizontal="center" wrapText="1"/>
    </xf>
    <xf numFmtId="165" fontId="20" fillId="0" borderId="0" xfId="1" applyNumberFormat="1" applyFont="1" applyFill="1" applyBorder="1" applyAlignment="1">
      <alignment horizontal="center" wrapText="1"/>
    </xf>
    <xf numFmtId="165" fontId="21" fillId="0" borderId="0" xfId="1" applyNumberFormat="1" applyFont="1" applyFill="1" applyBorder="1" applyAlignment="1">
      <alignment horizontal="center" wrapText="1"/>
    </xf>
    <xf numFmtId="165" fontId="21" fillId="0" borderId="0" xfId="1" applyNumberFormat="1" applyFont="1" applyFill="1" applyBorder="1" applyAlignment="1">
      <alignment vertical="center" wrapText="1"/>
    </xf>
    <xf numFmtId="165" fontId="6" fillId="0" borderId="0" xfId="1" applyNumberFormat="1" applyFont="1" applyFill="1" applyBorder="1" applyAlignment="1">
      <alignment vertical="center" wrapText="1"/>
    </xf>
    <xf numFmtId="165" fontId="19" fillId="0" borderId="0" xfId="0" applyNumberFormat="1" applyFont="1" applyFill="1" applyBorder="1" applyAlignment="1">
      <alignment vertical="center" wrapText="1"/>
    </xf>
    <xf numFmtId="165" fontId="4" fillId="0" borderId="0" xfId="0" applyNumberFormat="1" applyFont="1" applyFill="1" applyBorder="1" applyAlignment="1">
      <alignment vertical="center" wrapText="1"/>
    </xf>
    <xf numFmtId="165" fontId="18" fillId="0" borderId="0" xfId="0" applyNumberFormat="1" applyFont="1" applyFill="1" applyBorder="1" applyAlignment="1">
      <alignment vertical="center" wrapText="1"/>
    </xf>
    <xf numFmtId="166" fontId="18" fillId="0" borderId="0" xfId="0" applyNumberFormat="1" applyFont="1" applyFill="1" applyBorder="1" applyAlignment="1">
      <alignment vertical="center" wrapText="1"/>
    </xf>
    <xf numFmtId="164" fontId="18" fillId="0" borderId="0" xfId="1" applyFont="1" applyFill="1" applyBorder="1" applyAlignment="1">
      <alignment vertical="center" wrapText="1"/>
    </xf>
    <xf numFmtId="165" fontId="22" fillId="0" borderId="0" xfId="1" applyNumberFormat="1" applyFont="1" applyFill="1" applyBorder="1"/>
    <xf numFmtId="165" fontId="9" fillId="0" borderId="0" xfId="1" applyNumberFormat="1" applyFont="1" applyFill="1" applyAlignment="1">
      <alignment vertical="center"/>
    </xf>
    <xf numFmtId="165" fontId="10" fillId="0" borderId="0" xfId="1" applyNumberFormat="1" applyFont="1" applyFill="1" applyAlignment="1">
      <alignment vertical="center"/>
    </xf>
    <xf numFmtId="165" fontId="3" fillId="0" borderId="0" xfId="1" applyNumberFormat="1" applyFont="1" applyFill="1" applyBorder="1" applyAlignment="1">
      <alignment wrapText="1"/>
    </xf>
    <xf numFmtId="165" fontId="3" fillId="0" borderId="0" xfId="1" applyNumberFormat="1" applyFont="1" applyFill="1" applyBorder="1" applyAlignment="1">
      <alignment horizontal="center" vertical="center" wrapText="1"/>
    </xf>
    <xf numFmtId="168" fontId="4" fillId="0" borderId="0" xfId="0" applyNumberFormat="1" applyFont="1" applyFill="1" applyBorder="1" applyAlignment="1">
      <alignment horizontal="center" wrapText="1"/>
    </xf>
    <xf numFmtId="165" fontId="4" fillId="0" borderId="0" xfId="1" applyNumberFormat="1" applyFont="1" applyFill="1" applyBorder="1" applyAlignment="1">
      <alignment vertical="center" wrapText="1"/>
    </xf>
    <xf numFmtId="0" fontId="3" fillId="0" borderId="0" xfId="0" applyFont="1" applyFill="1" applyAlignment="1">
      <alignment horizontal="center" vertical="center"/>
    </xf>
    <xf numFmtId="0" fontId="24" fillId="0" borderId="4" xfId="0" applyFont="1" applyFill="1" applyBorder="1" applyAlignment="1">
      <alignment horizontal="center" vertical="center" wrapText="1"/>
    </xf>
    <xf numFmtId="0" fontId="24" fillId="0" borderId="1" xfId="0" applyFont="1" applyFill="1" applyBorder="1" applyAlignment="1">
      <alignment horizontal="center" vertical="center" wrapText="1"/>
    </xf>
    <xf numFmtId="0" fontId="25" fillId="0" borderId="4" xfId="0" applyFont="1" applyFill="1" applyBorder="1" applyAlignment="1">
      <alignment wrapText="1"/>
    </xf>
    <xf numFmtId="166" fontId="25" fillId="0" borderId="1" xfId="0" applyNumberFormat="1" applyFont="1" applyFill="1" applyBorder="1" applyAlignment="1">
      <alignment wrapText="1"/>
    </xf>
    <xf numFmtId="165" fontId="25" fillId="0" borderId="1" xfId="1" applyNumberFormat="1" applyFont="1" applyFill="1" applyBorder="1"/>
    <xf numFmtId="165" fontId="0" fillId="0" borderId="1" xfId="1" applyNumberFormat="1" applyFont="1" applyFill="1" applyBorder="1" applyAlignment="1">
      <alignment horizontal="center"/>
    </xf>
    <xf numFmtId="0" fontId="26" fillId="0" borderId="4" xfId="0" applyFont="1" applyFill="1" applyBorder="1" applyAlignment="1">
      <alignment wrapText="1"/>
    </xf>
    <xf numFmtId="166" fontId="26" fillId="0" borderId="1" xfId="0" applyNumberFormat="1" applyFont="1" applyFill="1" applyBorder="1" applyAlignment="1">
      <alignment wrapText="1"/>
    </xf>
    <xf numFmtId="166" fontId="26" fillId="0" borderId="3" xfId="0" applyNumberFormat="1" applyFont="1" applyFill="1" applyBorder="1" applyAlignment="1">
      <alignment wrapText="1"/>
    </xf>
    <xf numFmtId="165" fontId="26" fillId="0" borderId="1" xfId="1" applyNumberFormat="1" applyFont="1" applyFill="1" applyBorder="1"/>
    <xf numFmtId="0" fontId="26" fillId="0" borderId="1" xfId="0" applyFont="1" applyFill="1" applyBorder="1" applyAlignment="1">
      <alignment wrapText="1"/>
    </xf>
    <xf numFmtId="0" fontId="24" fillId="0" borderId="1" xfId="0" applyFont="1" applyFill="1" applyBorder="1" applyAlignment="1">
      <alignment horizontal="left" wrapText="1"/>
    </xf>
    <xf numFmtId="165" fontId="24" fillId="0" borderId="3" xfId="1" applyNumberFormat="1" applyFont="1" applyFill="1" applyBorder="1" applyAlignment="1">
      <alignment wrapText="1"/>
    </xf>
    <xf numFmtId="165" fontId="24" fillId="0" borderId="1" xfId="1" applyNumberFormat="1" applyFont="1" applyFill="1" applyBorder="1" applyAlignment="1">
      <alignment wrapText="1"/>
    </xf>
    <xf numFmtId="0" fontId="27" fillId="0" borderId="1" xfId="0" applyNumberFormat="1" applyFont="1" applyFill="1" applyBorder="1" applyAlignment="1">
      <alignment horizontal="left" vertical="top" wrapText="1"/>
    </xf>
    <xf numFmtId="0" fontId="25" fillId="0" borderId="1" xfId="0" applyFont="1" applyFill="1" applyBorder="1" applyAlignment="1">
      <alignment wrapText="1"/>
    </xf>
    <xf numFmtId="165" fontId="0" fillId="0" borderId="1" xfId="1" applyNumberFormat="1" applyFont="1" applyFill="1" applyBorder="1"/>
    <xf numFmtId="165" fontId="24" fillId="0" borderId="1" xfId="1" applyNumberFormat="1" applyFont="1" applyFill="1" applyBorder="1" applyAlignment="1">
      <alignment horizontal="left"/>
    </xf>
    <xf numFmtId="165" fontId="24" fillId="0" borderId="1" xfId="1" applyNumberFormat="1" applyFont="1" applyFill="1" applyBorder="1"/>
    <xf numFmtId="49" fontId="24" fillId="0" borderId="1" xfId="0" applyNumberFormat="1" applyFont="1" applyFill="1" applyBorder="1" applyAlignment="1">
      <alignment wrapText="1"/>
    </xf>
    <xf numFmtId="0" fontId="24" fillId="2" borderId="1" xfId="1" applyNumberFormat="1" applyFont="1" applyFill="1" applyBorder="1" applyAlignment="1">
      <alignment wrapText="1"/>
    </xf>
    <xf numFmtId="0" fontId="0" fillId="0" borderId="0" xfId="0" applyFont="1" applyFill="1" applyBorder="1" applyAlignment="1">
      <alignment vertical="center"/>
    </xf>
    <xf numFmtId="0" fontId="14" fillId="0" borderId="0" xfId="0" applyFont="1" applyFill="1" applyBorder="1" applyAlignment="1">
      <alignment horizontal="justify" vertical="center" wrapText="1"/>
    </xf>
    <xf numFmtId="165" fontId="15" fillId="0" borderId="0" xfId="1" applyNumberFormat="1" applyFont="1" applyFill="1" applyBorder="1" applyAlignment="1">
      <alignment horizontal="center" vertical="center" wrapText="1"/>
    </xf>
    <xf numFmtId="165" fontId="14" fillId="0" borderId="0" xfId="1" applyNumberFormat="1" applyFont="1" applyFill="1" applyBorder="1" applyAlignment="1">
      <alignment horizontal="center" vertical="center" wrapText="1"/>
    </xf>
    <xf numFmtId="0" fontId="24" fillId="0" borderId="0" xfId="0" applyFont="1" applyFill="1" applyBorder="1" applyAlignment="1">
      <alignment horizontal="right" vertical="center" wrapText="1"/>
    </xf>
    <xf numFmtId="49" fontId="24" fillId="0" borderId="0" xfId="0" applyNumberFormat="1" applyFont="1" applyFill="1" applyBorder="1" applyAlignment="1">
      <alignment wrapText="1"/>
    </xf>
    <xf numFmtId="165" fontId="24" fillId="0" borderId="0" xfId="1" applyNumberFormat="1" applyFont="1" applyFill="1" applyBorder="1" applyAlignment="1">
      <alignment wrapText="1"/>
    </xf>
    <xf numFmtId="165" fontId="25" fillId="0" borderId="0" xfId="1" applyNumberFormat="1" applyFont="1" applyFill="1" applyAlignment="1">
      <alignment horizontal="left"/>
    </xf>
    <xf numFmtId="165" fontId="23" fillId="0" borderId="0" xfId="1" applyNumberFormat="1" applyFont="1" applyFill="1"/>
    <xf numFmtId="0" fontId="23" fillId="0" borderId="0" xfId="0" applyFont="1" applyFill="1"/>
    <xf numFmtId="169" fontId="26" fillId="0" borderId="1" xfId="0" applyNumberFormat="1" applyFont="1" applyFill="1" applyBorder="1" applyAlignment="1">
      <alignment horizontal="right" wrapText="1"/>
    </xf>
    <xf numFmtId="165" fontId="24" fillId="0" borderId="1" xfId="1" applyNumberFormat="1" applyFont="1" applyFill="1" applyBorder="1" applyAlignment="1"/>
    <xf numFmtId="169" fontId="24" fillId="0" borderId="1" xfId="1" applyNumberFormat="1" applyFont="1" applyFill="1" applyBorder="1" applyAlignment="1">
      <alignment horizontal="right"/>
    </xf>
    <xf numFmtId="165" fontId="24" fillId="0" borderId="1" xfId="1" applyNumberFormat="1" applyFont="1" applyFill="1" applyBorder="1" applyAlignment="1">
      <alignment horizontal="right"/>
    </xf>
    <xf numFmtId="165" fontId="24" fillId="0" borderId="1" xfId="1" applyNumberFormat="1" applyFont="1" applyFill="1" applyBorder="1" applyAlignment="1">
      <alignment horizontal="right" wrapText="1"/>
    </xf>
    <xf numFmtId="168" fontId="24" fillId="0" borderId="1" xfId="1" applyNumberFormat="1" applyFont="1" applyFill="1" applyBorder="1" applyAlignment="1">
      <alignment horizontal="right" wrapText="1"/>
    </xf>
    <xf numFmtId="2" fontId="24" fillId="0" borderId="5" xfId="1" applyNumberFormat="1" applyFont="1" applyFill="1" applyBorder="1" applyAlignment="1">
      <alignment horizontal="left" wrapText="1"/>
    </xf>
    <xf numFmtId="165" fontId="24" fillId="2" borderId="1" xfId="1" applyNumberFormat="1" applyFont="1" applyFill="1" applyBorder="1" applyAlignment="1">
      <alignment wrapText="1"/>
    </xf>
    <xf numFmtId="167" fontId="24" fillId="0" borderId="1" xfId="0" applyNumberFormat="1" applyFont="1" applyFill="1" applyBorder="1" applyAlignment="1" applyProtection="1">
      <alignment wrapText="1"/>
      <protection hidden="1"/>
    </xf>
    <xf numFmtId="165" fontId="28" fillId="0" borderId="0" xfId="1" applyNumberFormat="1" applyFont="1" applyFill="1" applyBorder="1" applyAlignment="1">
      <alignment vertical="center"/>
    </xf>
    <xf numFmtId="165" fontId="29" fillId="0" borderId="0" xfId="1" applyNumberFormat="1" applyFont="1" applyFill="1" applyBorder="1" applyAlignment="1">
      <alignment vertical="center"/>
    </xf>
    <xf numFmtId="0" fontId="16" fillId="0" borderId="0" xfId="0" applyFont="1" applyFill="1" applyBorder="1" applyAlignment="1">
      <alignment horizontal="center" vertical="center" wrapText="1"/>
    </xf>
    <xf numFmtId="165" fontId="24" fillId="0" borderId="3" xfId="1" applyNumberFormat="1" applyFont="1" applyFill="1" applyBorder="1" applyAlignment="1" applyProtection="1">
      <alignment wrapText="1"/>
      <protection hidden="1"/>
    </xf>
    <xf numFmtId="0" fontId="24" fillId="2" borderId="1" xfId="1" applyNumberFormat="1" applyFont="1" applyFill="1" applyBorder="1" applyAlignment="1">
      <alignment horizontal="left" wrapText="1"/>
    </xf>
    <xf numFmtId="0" fontId="3" fillId="0" borderId="0" xfId="0" applyFont="1" applyFill="1" applyAlignment="1">
      <alignment wrapText="1"/>
    </xf>
    <xf numFmtId="0" fontId="24" fillId="0" borderId="1" xfId="0" applyFont="1" applyFill="1" applyBorder="1" applyAlignment="1">
      <alignment horizontal="center" wrapText="1"/>
    </xf>
    <xf numFmtId="166" fontId="24" fillId="0" borderId="1" xfId="0" applyNumberFormat="1" applyFont="1" applyFill="1" applyBorder="1" applyAlignment="1">
      <alignment wrapText="1"/>
    </xf>
    <xf numFmtId="167" fontId="30" fillId="0" borderId="1" xfId="0" applyNumberFormat="1" applyFont="1" applyFill="1" applyBorder="1" applyAlignment="1" applyProtection="1">
      <alignment wrapText="1"/>
      <protection hidden="1"/>
    </xf>
    <xf numFmtId="0" fontId="24" fillId="0" borderId="1" xfId="1" applyNumberFormat="1" applyFont="1" applyFill="1" applyBorder="1" applyAlignment="1">
      <alignment wrapText="1"/>
    </xf>
    <xf numFmtId="0" fontId="24" fillId="0" borderId="5" xfId="1" applyNumberFormat="1" applyFont="1" applyFill="1" applyBorder="1" applyAlignment="1">
      <alignment wrapText="1"/>
    </xf>
    <xf numFmtId="165" fontId="25" fillId="0" borderId="1" xfId="1" applyNumberFormat="1" applyFont="1" applyFill="1" applyBorder="1" applyAlignment="1"/>
    <xf numFmtId="165" fontId="0" fillId="0" borderId="1" xfId="1" applyNumberFormat="1" applyFont="1" applyFill="1" applyBorder="1" applyAlignment="1">
      <alignment vertical="center"/>
    </xf>
    <xf numFmtId="167" fontId="24" fillId="2" borderId="1" xfId="0" applyNumberFormat="1" applyFont="1" applyFill="1" applyBorder="1" applyAlignment="1" applyProtection="1">
      <alignment wrapText="1"/>
      <protection hidden="1"/>
    </xf>
    <xf numFmtId="0" fontId="24" fillId="0" borderId="1" xfId="1" applyNumberFormat="1" applyFont="1" applyFill="1" applyBorder="1" applyAlignment="1">
      <alignment vertical="center" wrapText="1"/>
    </xf>
    <xf numFmtId="0" fontId="24" fillId="0" borderId="0" xfId="0" applyFont="1" applyFill="1" applyBorder="1" applyAlignment="1">
      <alignment horizontal="center" vertical="center" wrapText="1"/>
    </xf>
    <xf numFmtId="0" fontId="24" fillId="0" borderId="0" xfId="0" applyFont="1" applyFill="1" applyBorder="1" applyAlignment="1">
      <alignment horizontal="center" wrapText="1"/>
    </xf>
    <xf numFmtId="165" fontId="0" fillId="0" borderId="0" xfId="1" applyNumberFormat="1" applyFont="1" applyFill="1" applyBorder="1" applyAlignment="1">
      <alignment vertical="center"/>
    </xf>
    <xf numFmtId="0" fontId="14" fillId="0" borderId="0" xfId="0" applyFont="1" applyFill="1" applyAlignment="1">
      <alignment horizontal="justify"/>
    </xf>
    <xf numFmtId="0" fontId="0" fillId="0" borderId="0" xfId="0" applyFont="1" applyFill="1" applyAlignment="1">
      <alignment vertical="center"/>
    </xf>
    <xf numFmtId="165" fontId="25" fillId="0" borderId="1" xfId="1" applyNumberFormat="1" applyFont="1" applyFill="1" applyBorder="1" applyAlignment="1">
      <alignment horizontal="left"/>
    </xf>
    <xf numFmtId="0" fontId="0" fillId="0" borderId="0" xfId="0" applyFont="1" applyFill="1"/>
    <xf numFmtId="166" fontId="24" fillId="0" borderId="1" xfId="0" applyNumberFormat="1" applyFont="1" applyFill="1" applyBorder="1" applyAlignment="1">
      <alignment horizontal="right" wrapText="1"/>
    </xf>
    <xf numFmtId="168" fontId="24" fillId="0" borderId="1" xfId="0" applyNumberFormat="1" applyFont="1" applyFill="1" applyBorder="1" applyAlignment="1">
      <alignment horizontal="right" wrapText="1"/>
    </xf>
    <xf numFmtId="165" fontId="24" fillId="0" borderId="1" xfId="1" applyNumberFormat="1" applyFont="1" applyFill="1" applyBorder="1" applyAlignment="1">
      <alignment vertical="center" wrapText="1"/>
    </xf>
    <xf numFmtId="165" fontId="15" fillId="0" borderId="0" xfId="1" applyNumberFormat="1" applyFont="1" applyFill="1" applyAlignment="1">
      <alignment horizontal="justify" vertical="center"/>
    </xf>
    <xf numFmtId="165" fontId="14" fillId="0" borderId="0" xfId="1" applyNumberFormat="1" applyFont="1" applyFill="1" applyAlignment="1">
      <alignment horizontal="justify" vertical="center"/>
    </xf>
    <xf numFmtId="165" fontId="25" fillId="0" borderId="1" xfId="1" applyNumberFormat="1" applyFont="1" applyFill="1" applyBorder="1" applyAlignment="1">
      <alignment horizontal="justify"/>
    </xf>
    <xf numFmtId="165" fontId="24" fillId="0" borderId="1" xfId="1" applyNumberFormat="1" applyFont="1" applyFill="1" applyBorder="1" applyAlignment="1">
      <alignment horizontal="justify"/>
    </xf>
    <xf numFmtId="0" fontId="24" fillId="0" borderId="1" xfId="1" applyNumberFormat="1" applyFont="1" applyFill="1" applyBorder="1" applyAlignment="1">
      <alignment horizontal="justify" vertical="center"/>
    </xf>
    <xf numFmtId="0" fontId="24" fillId="0" borderId="0" xfId="0" applyFont="1" applyFill="1" applyBorder="1" applyAlignment="1">
      <alignment horizontal="left" vertical="center" wrapText="1"/>
    </xf>
    <xf numFmtId="165" fontId="24" fillId="0" borderId="0" xfId="1" applyNumberFormat="1" applyFont="1" applyFill="1" applyBorder="1" applyAlignment="1">
      <alignment horizontal="right" wrapText="1"/>
    </xf>
    <xf numFmtId="170" fontId="24" fillId="0" borderId="0" xfId="1" applyNumberFormat="1" applyFont="1" applyFill="1" applyBorder="1" applyAlignment="1">
      <alignment horizontal="right" wrapText="1"/>
    </xf>
    <xf numFmtId="165" fontId="24" fillId="0" borderId="0" xfId="1" applyNumberFormat="1" applyFont="1" applyFill="1" applyBorder="1" applyAlignment="1">
      <alignment horizontal="justify"/>
    </xf>
    <xf numFmtId="0" fontId="24" fillId="0" borderId="0" xfId="1" applyNumberFormat="1" applyFont="1" applyFill="1" applyBorder="1" applyAlignment="1">
      <alignment horizontal="justify"/>
    </xf>
    <xf numFmtId="165" fontId="26" fillId="0" borderId="1" xfId="1" applyNumberFormat="1" applyFont="1" applyFill="1" applyBorder="1" applyAlignment="1">
      <alignment horizontal="left"/>
    </xf>
    <xf numFmtId="165" fontId="24" fillId="0" borderId="1" xfId="1" applyNumberFormat="1" applyFont="1" applyFill="1" applyBorder="1" applyAlignment="1">
      <alignment horizontal="left" vertical="center" wrapText="1"/>
    </xf>
    <xf numFmtId="0" fontId="31" fillId="0" borderId="1" xfId="0" applyFont="1" applyFill="1" applyBorder="1" applyAlignment="1">
      <alignment horizontal="left" vertical="center" wrapText="1"/>
    </xf>
    <xf numFmtId="165" fontId="31" fillId="0" borderId="1" xfId="1" applyNumberFormat="1" applyFont="1" applyFill="1" applyBorder="1" applyAlignment="1">
      <alignment vertical="center" wrapText="1"/>
    </xf>
    <xf numFmtId="165" fontId="31" fillId="0" borderId="1" xfId="1" applyNumberFormat="1" applyFont="1" applyFill="1" applyBorder="1" applyAlignment="1">
      <alignment horizontal="center" vertical="center" wrapText="1"/>
    </xf>
    <xf numFmtId="165" fontId="26" fillId="0" borderId="1" xfId="1" applyNumberFormat="1" applyFont="1" applyFill="1" applyBorder="1" applyAlignment="1">
      <alignment horizontal="left" vertical="center"/>
    </xf>
    <xf numFmtId="165" fontId="26" fillId="0" borderId="1" xfId="1" applyNumberFormat="1" applyFont="1" applyFill="1" applyBorder="1" applyAlignment="1">
      <alignment vertical="center"/>
    </xf>
    <xf numFmtId="165" fontId="32" fillId="0" borderId="1" xfId="1" applyNumberFormat="1" applyFont="1" applyFill="1" applyBorder="1" applyAlignment="1">
      <alignment vertical="center"/>
    </xf>
    <xf numFmtId="165" fontId="27" fillId="0" borderId="1" xfId="1" applyNumberFormat="1" applyFont="1" applyFill="1" applyBorder="1" applyAlignment="1">
      <alignment wrapText="1"/>
    </xf>
    <xf numFmtId="165" fontId="27" fillId="0" borderId="1" xfId="1" applyNumberFormat="1" applyFont="1" applyFill="1" applyBorder="1" applyAlignment="1">
      <alignment horizontal="center" wrapText="1"/>
    </xf>
    <xf numFmtId="0" fontId="24" fillId="0" borderId="1" xfId="1" applyNumberFormat="1" applyFont="1" applyFill="1" applyBorder="1" applyAlignment="1">
      <alignment horizontal="left" vertical="center" wrapText="1"/>
    </xf>
    <xf numFmtId="165" fontId="27" fillId="0" borderId="0" xfId="1" applyNumberFormat="1" applyFont="1" applyFill="1" applyBorder="1" applyAlignment="1">
      <alignment wrapText="1"/>
    </xf>
    <xf numFmtId="165" fontId="24" fillId="0" borderId="0" xfId="1" applyNumberFormat="1" applyFont="1" applyFill="1" applyBorder="1" applyAlignment="1">
      <alignment horizontal="left"/>
    </xf>
    <xf numFmtId="165" fontId="24" fillId="0" borderId="0" xfId="1" applyNumberFormat="1" applyFont="1" applyFill="1" applyBorder="1"/>
    <xf numFmtId="0" fontId="24" fillId="0" borderId="0" xfId="1" applyNumberFormat="1" applyFont="1" applyFill="1" applyBorder="1" applyAlignment="1">
      <alignment horizontal="justify" vertical="center"/>
    </xf>
    <xf numFmtId="165" fontId="25" fillId="0" borderId="1" xfId="1" applyNumberFormat="1" applyFont="1" applyFill="1" applyBorder="1" applyAlignment="1">
      <alignment horizontal="right"/>
    </xf>
    <xf numFmtId="165" fontId="24" fillId="0" borderId="1" xfId="0" applyNumberFormat="1" applyFont="1" applyFill="1" applyBorder="1" applyAlignment="1">
      <alignment horizontal="justify" wrapText="1"/>
    </xf>
    <xf numFmtId="0" fontId="24" fillId="0" borderId="1" xfId="1" applyNumberFormat="1" applyFont="1" applyFill="1" applyBorder="1" applyAlignment="1">
      <alignment horizontal="justify" vertical="center" wrapText="1"/>
    </xf>
    <xf numFmtId="167" fontId="24" fillId="0" borderId="0" xfId="2" applyNumberFormat="1" applyFont="1" applyFill="1" applyBorder="1" applyAlignment="1" applyProtection="1">
      <alignment wrapText="1"/>
      <protection hidden="1"/>
    </xf>
    <xf numFmtId="169" fontId="24" fillId="0" borderId="0" xfId="0" applyNumberFormat="1" applyFont="1" applyFill="1" applyBorder="1" applyAlignment="1">
      <alignment horizontal="right" wrapText="1"/>
    </xf>
    <xf numFmtId="165" fontId="24" fillId="0" borderId="0" xfId="1" applyNumberFormat="1" applyFont="1" applyFill="1" applyBorder="1" applyAlignment="1">
      <alignment horizontal="right"/>
    </xf>
    <xf numFmtId="165" fontId="1" fillId="0" borderId="0" xfId="1" applyNumberFormat="1" applyFont="1" applyFill="1" applyBorder="1" applyAlignment="1">
      <alignment vertical="center"/>
    </xf>
    <xf numFmtId="0" fontId="1" fillId="0" borderId="0" xfId="0" applyFont="1" applyFill="1" applyBorder="1" applyAlignment="1">
      <alignment vertical="center"/>
    </xf>
    <xf numFmtId="165" fontId="24" fillId="0" borderId="1" xfId="1" applyNumberFormat="1" applyFont="1" applyFill="1" applyBorder="1" applyAlignment="1">
      <alignment horizontal="justify" vertical="center"/>
    </xf>
    <xf numFmtId="165" fontId="26" fillId="0" borderId="1" xfId="1" applyNumberFormat="1" applyFont="1" applyFill="1" applyBorder="1" applyAlignment="1">
      <alignment horizontal="right" wrapText="1"/>
    </xf>
    <xf numFmtId="165" fontId="26" fillId="0" borderId="1" xfId="1" applyNumberFormat="1" applyFont="1" applyFill="1" applyBorder="1" applyAlignment="1">
      <alignment horizontal="justify" vertical="center"/>
    </xf>
    <xf numFmtId="0" fontId="27" fillId="0" borderId="1" xfId="1" applyNumberFormat="1" applyFont="1" applyFill="1" applyBorder="1" applyAlignment="1">
      <alignment wrapText="1"/>
    </xf>
    <xf numFmtId="167" fontId="26" fillId="0" borderId="1" xfId="2" applyNumberFormat="1" applyFont="1" applyFill="1" applyBorder="1" applyAlignment="1" applyProtection="1">
      <alignment wrapText="1"/>
      <protection hidden="1"/>
    </xf>
    <xf numFmtId="167" fontId="26" fillId="0" borderId="0" xfId="0" applyNumberFormat="1" applyFont="1" applyFill="1" applyBorder="1" applyAlignment="1" applyProtection="1">
      <alignment wrapText="1"/>
      <protection hidden="1"/>
    </xf>
    <xf numFmtId="166" fontId="26" fillId="0" borderId="0" xfId="0" applyNumberFormat="1" applyFont="1" applyFill="1" applyBorder="1" applyAlignment="1">
      <alignment wrapText="1"/>
    </xf>
    <xf numFmtId="165" fontId="26" fillId="0" borderId="0" xfId="1" applyNumberFormat="1" applyFont="1" applyFill="1" applyBorder="1" applyAlignment="1">
      <alignment horizontal="left"/>
    </xf>
    <xf numFmtId="165" fontId="26" fillId="0" borderId="0" xfId="1" applyNumberFormat="1" applyFont="1" applyFill="1" applyBorder="1"/>
    <xf numFmtId="0" fontId="24" fillId="0" borderId="0" xfId="1" applyNumberFormat="1" applyFont="1" applyFill="1" applyBorder="1" applyAlignment="1">
      <alignment wrapText="1"/>
    </xf>
    <xf numFmtId="0" fontId="24" fillId="0" borderId="4" xfId="0" applyFont="1" applyFill="1" applyBorder="1" applyAlignment="1">
      <alignment wrapText="1"/>
    </xf>
    <xf numFmtId="167" fontId="24" fillId="0" borderId="0" xfId="0" applyNumberFormat="1" applyFont="1" applyFill="1" applyBorder="1" applyAlignment="1" applyProtection="1">
      <alignment wrapText="1"/>
      <protection hidden="1"/>
    </xf>
    <xf numFmtId="169" fontId="24" fillId="0" borderId="0" xfId="0" applyNumberFormat="1" applyFont="1" applyFill="1" applyBorder="1" applyAlignment="1">
      <alignment horizontal="center"/>
    </xf>
    <xf numFmtId="165" fontId="0" fillId="0" borderId="0" xfId="1" applyNumberFormat="1" applyFont="1" applyFill="1" applyBorder="1"/>
    <xf numFmtId="165" fontId="27" fillId="0" borderId="0" xfId="1" applyNumberFormat="1" applyFont="1" applyFill="1" applyBorder="1" applyAlignment="1">
      <alignment horizontal="justify" vertical="center"/>
    </xf>
    <xf numFmtId="169" fontId="24" fillId="0" borderId="1" xfId="1" applyNumberFormat="1" applyFont="1" applyFill="1" applyBorder="1" applyAlignment="1">
      <alignment wrapText="1"/>
    </xf>
    <xf numFmtId="169" fontId="24" fillId="0" borderId="1" xfId="1" applyNumberFormat="1" applyFont="1" applyFill="1" applyBorder="1" applyAlignment="1"/>
    <xf numFmtId="169" fontId="24" fillId="0" borderId="0" xfId="1" applyNumberFormat="1" applyFont="1" applyFill="1" applyBorder="1" applyAlignment="1">
      <alignment wrapText="1"/>
    </xf>
    <xf numFmtId="169" fontId="24" fillId="0" borderId="0" xfId="1" applyNumberFormat="1" applyFont="1" applyFill="1" applyBorder="1" applyAlignment="1"/>
    <xf numFmtId="165" fontId="24" fillId="0" borderId="1" xfId="1" applyNumberFormat="1" applyFont="1" applyFill="1" applyBorder="1" applyAlignment="1">
      <alignment horizontal="center" wrapText="1"/>
    </xf>
    <xf numFmtId="2" fontId="24" fillId="0" borderId="1" xfId="1" applyNumberFormat="1" applyFont="1" applyFill="1" applyBorder="1" applyAlignment="1">
      <alignment wrapText="1"/>
    </xf>
    <xf numFmtId="0" fontId="24" fillId="0" borderId="0" xfId="0" applyFont="1" applyFill="1" applyBorder="1" applyAlignment="1">
      <alignment wrapText="1"/>
    </xf>
    <xf numFmtId="165" fontId="27" fillId="0" borderId="0" xfId="1" applyNumberFormat="1" applyFont="1" applyFill="1" applyBorder="1" applyAlignment="1">
      <alignment horizontal="center" wrapText="1"/>
    </xf>
    <xf numFmtId="165" fontId="28" fillId="0" borderId="0" xfId="1" applyNumberFormat="1" applyFont="1" applyFill="1"/>
    <xf numFmtId="165" fontId="29" fillId="0" borderId="0" xfId="1" applyNumberFormat="1" applyFont="1" applyFill="1"/>
    <xf numFmtId="165" fontId="0" fillId="0" borderId="0" xfId="1" applyNumberFormat="1" applyFont="1" applyFill="1"/>
    <xf numFmtId="0" fontId="31" fillId="0" borderId="1" xfId="0" applyFont="1" applyFill="1" applyBorder="1" applyAlignment="1">
      <alignment horizontal="left" wrapText="1"/>
    </xf>
    <xf numFmtId="165" fontId="31" fillId="0" borderId="1" xfId="1" applyNumberFormat="1" applyFont="1" applyFill="1" applyBorder="1" applyAlignment="1">
      <alignment wrapText="1"/>
    </xf>
    <xf numFmtId="165" fontId="29" fillId="0" borderId="1" xfId="1" applyNumberFormat="1" applyFont="1" applyFill="1" applyBorder="1"/>
    <xf numFmtId="0" fontId="27" fillId="0" borderId="0" xfId="0" applyFont="1" applyFill="1" applyBorder="1" applyAlignment="1">
      <alignment horizontal="left" wrapText="1"/>
    </xf>
    <xf numFmtId="165" fontId="29" fillId="0" borderId="0" xfId="1" applyNumberFormat="1" applyFont="1" applyFill="1" applyBorder="1"/>
    <xf numFmtId="0" fontId="29" fillId="0" borderId="0" xfId="0" applyFont="1" applyFill="1"/>
    <xf numFmtId="0" fontId="24" fillId="0" borderId="1" xfId="0" applyFont="1" applyFill="1" applyBorder="1" applyAlignment="1">
      <alignment horizontal="left" vertical="center" wrapText="1"/>
    </xf>
    <xf numFmtId="0" fontId="30" fillId="2" borderId="1" xfId="0" applyNumberFormat="1" applyFont="1" applyFill="1" applyBorder="1" applyAlignment="1">
      <alignment horizontal="left" vertical="center" wrapText="1"/>
    </xf>
    <xf numFmtId="0" fontId="33" fillId="0" borderId="0" xfId="0" applyFont="1" applyFill="1"/>
    <xf numFmtId="0" fontId="24" fillId="0" borderId="0" xfId="0" applyNumberFormat="1" applyFont="1" applyFill="1" applyBorder="1" applyAlignment="1">
      <alignment horizontal="justify" wrapText="1"/>
    </xf>
    <xf numFmtId="165" fontId="34" fillId="0" borderId="0" xfId="1" applyNumberFormat="1" applyFont="1" applyFill="1" applyAlignment="1">
      <alignment horizontal="left"/>
    </xf>
    <xf numFmtId="165" fontId="32" fillId="0" borderId="0" xfId="1" applyNumberFormat="1" applyFont="1" applyFill="1"/>
    <xf numFmtId="165" fontId="33" fillId="0" borderId="0" xfId="1" applyNumberFormat="1" applyFont="1" applyFill="1"/>
    <xf numFmtId="0" fontId="14" fillId="0" borderId="0" xfId="0" applyFont="1" applyFill="1"/>
    <xf numFmtId="0" fontId="0" fillId="0" borderId="0" xfId="0" applyFont="1" applyFill="1" applyAlignment="1"/>
    <xf numFmtId="49" fontId="31" fillId="0" borderId="0" xfId="0" applyNumberFormat="1" applyFont="1" applyFill="1" applyBorder="1" applyAlignment="1">
      <alignment wrapText="1"/>
    </xf>
    <xf numFmtId="165" fontId="31" fillId="0" borderId="0" xfId="1" applyNumberFormat="1" applyFont="1" applyFill="1" applyBorder="1" applyAlignment="1">
      <alignment horizontal="center" wrapText="1"/>
    </xf>
    <xf numFmtId="165" fontId="15" fillId="0" borderId="0" xfId="1" applyNumberFormat="1" applyFont="1" applyFill="1"/>
    <xf numFmtId="165" fontId="27" fillId="0" borderId="0" xfId="1" applyNumberFormat="1" applyFont="1" applyFill="1"/>
    <xf numFmtId="0" fontId="27" fillId="0" borderId="0" xfId="0" applyFont="1" applyFill="1"/>
    <xf numFmtId="0" fontId="24" fillId="0" borderId="5" xfId="0" applyFont="1" applyFill="1" applyBorder="1" applyAlignment="1">
      <alignment horizontal="center" vertical="center"/>
    </xf>
    <xf numFmtId="165" fontId="0" fillId="0" borderId="0" xfId="1" applyNumberFormat="1" applyFont="1" applyFill="1" applyAlignment="1">
      <alignment vertical="center"/>
    </xf>
    <xf numFmtId="0" fontId="24" fillId="0" borderId="1" xfId="0" applyFont="1" applyFill="1" applyBorder="1" applyAlignment="1">
      <alignment horizontal="justify" wrapText="1"/>
    </xf>
    <xf numFmtId="166" fontId="24" fillId="0" borderId="1" xfId="0" applyNumberFormat="1" applyFont="1" applyFill="1" applyBorder="1" applyAlignment="1">
      <alignment horizontal="center" wrapText="1"/>
    </xf>
    <xf numFmtId="165" fontId="15" fillId="0" borderId="1" xfId="1" applyNumberFormat="1" applyFont="1" applyFill="1" applyBorder="1" applyAlignment="1">
      <alignment horizontal="center" wrapText="1"/>
    </xf>
    <xf numFmtId="165" fontId="24" fillId="0" borderId="0" xfId="1" applyNumberFormat="1" applyFont="1" applyFill="1" applyBorder="1" applyAlignment="1">
      <alignment horizontal="center" wrapText="1"/>
    </xf>
    <xf numFmtId="166" fontId="24" fillId="0" borderId="1" xfId="0" applyNumberFormat="1" applyFont="1" applyFill="1" applyBorder="1" applyAlignment="1">
      <alignment horizontal="center"/>
    </xf>
    <xf numFmtId="165" fontId="14" fillId="0" borderId="0" xfId="1" applyNumberFormat="1" applyFont="1" applyFill="1" applyBorder="1" applyAlignment="1">
      <alignment horizontal="center" wrapText="1"/>
    </xf>
    <xf numFmtId="0" fontId="24" fillId="0" borderId="1" xfId="0" applyFont="1" applyFill="1" applyBorder="1" applyAlignment="1">
      <alignment horizontal="justify"/>
    </xf>
    <xf numFmtId="0" fontId="25" fillId="0" borderId="1" xfId="0" applyFont="1" applyFill="1" applyBorder="1" applyAlignment="1">
      <alignment horizontal="left" wrapText="1"/>
    </xf>
    <xf numFmtId="165" fontId="25" fillId="0" borderId="1" xfId="1" applyNumberFormat="1" applyFont="1" applyFill="1" applyBorder="1" applyAlignment="1">
      <alignment horizontal="center" wrapText="1"/>
    </xf>
    <xf numFmtId="165" fontId="36" fillId="0" borderId="1" xfId="1" applyNumberFormat="1" applyFont="1" applyFill="1" applyBorder="1" applyAlignment="1">
      <alignment horizontal="center" wrapText="1"/>
    </xf>
    <xf numFmtId="165" fontId="37" fillId="0" borderId="1" xfId="1" applyNumberFormat="1" applyFont="1" applyFill="1" applyBorder="1" applyAlignment="1">
      <alignment horizontal="center" wrapText="1"/>
    </xf>
    <xf numFmtId="165" fontId="23" fillId="0" borderId="0" xfId="1" applyNumberFormat="1" applyFont="1" applyFill="1" applyAlignment="1">
      <alignment vertical="center"/>
    </xf>
    <xf numFmtId="0" fontId="24" fillId="0" borderId="2" xfId="0" applyFont="1" applyFill="1" applyBorder="1" applyAlignment="1"/>
    <xf numFmtId="0" fontId="25" fillId="0" borderId="1" xfId="0" applyFont="1" applyFill="1" applyBorder="1" applyAlignment="1">
      <alignment horizontal="left" vertical="center" wrapText="1"/>
    </xf>
    <xf numFmtId="165" fontId="31" fillId="0" borderId="1" xfId="1" applyNumberFormat="1" applyFont="1" applyFill="1" applyBorder="1" applyAlignment="1">
      <alignment horizontal="right"/>
    </xf>
    <xf numFmtId="0" fontId="16" fillId="0" borderId="0" xfId="0" applyFont="1" applyFill="1" applyBorder="1" applyAlignment="1">
      <alignment vertical="center" wrapText="1"/>
    </xf>
    <xf numFmtId="166" fontId="25" fillId="0" borderId="1" xfId="0" applyNumberFormat="1" applyFont="1" applyFill="1" applyBorder="1" applyAlignment="1">
      <alignment horizontal="right" wrapText="1"/>
    </xf>
    <xf numFmtId="166" fontId="26" fillId="0" borderId="1" xfId="0" applyNumberFormat="1" applyFont="1" applyFill="1" applyBorder="1" applyAlignment="1">
      <alignment horizontal="right" wrapText="1"/>
    </xf>
    <xf numFmtId="165" fontId="24" fillId="0" borderId="1" xfId="1" applyNumberFormat="1" applyFont="1" applyFill="1" applyBorder="1" applyAlignment="1" applyProtection="1">
      <alignment horizontal="right" wrapText="1"/>
      <protection hidden="1"/>
    </xf>
    <xf numFmtId="0" fontId="24" fillId="0" borderId="1" xfId="0" applyFont="1" applyFill="1" applyBorder="1" applyAlignment="1">
      <alignment horizontal="justify" vertical="center" wrapText="1"/>
    </xf>
    <xf numFmtId="169" fontId="24" fillId="0" borderId="1" xfId="0" applyNumberFormat="1" applyFont="1" applyFill="1" applyBorder="1" applyAlignment="1">
      <alignment horizontal="right" wrapText="1"/>
    </xf>
    <xf numFmtId="165" fontId="24" fillId="0" borderId="1" xfId="1" applyNumberFormat="1" applyFont="1" applyFill="1" applyBorder="1" applyAlignment="1">
      <alignment vertical="center"/>
    </xf>
    <xf numFmtId="0" fontId="16" fillId="0" borderId="2" xfId="0" applyFont="1" applyFill="1" applyBorder="1" applyAlignment="1">
      <alignment horizontal="center" vertical="center" wrapText="1"/>
    </xf>
    <xf numFmtId="0" fontId="25" fillId="0" borderId="1" xfId="0" applyFont="1" applyFill="1" applyBorder="1" applyAlignment="1">
      <alignment vertical="center" wrapText="1"/>
    </xf>
    <xf numFmtId="168" fontId="37" fillId="0" borderId="1" xfId="1" applyNumberFormat="1" applyFont="1" applyFill="1" applyBorder="1" applyAlignment="1">
      <alignment wrapText="1"/>
    </xf>
    <xf numFmtId="170" fontId="37" fillId="0" borderId="1" xfId="1" applyNumberFormat="1" applyFont="1" applyFill="1" applyBorder="1" applyAlignment="1">
      <alignment horizontal="right"/>
    </xf>
    <xf numFmtId="168" fontId="37" fillId="0" borderId="1" xfId="0" applyNumberFormat="1" applyFont="1" applyFill="1" applyBorder="1" applyAlignment="1">
      <alignment wrapText="1"/>
    </xf>
    <xf numFmtId="168" fontId="27" fillId="0" borderId="1" xfId="0" applyNumberFormat="1" applyFont="1" applyFill="1" applyBorder="1" applyAlignment="1">
      <alignment wrapText="1"/>
    </xf>
    <xf numFmtId="170" fontId="27" fillId="0" borderId="1" xfId="1" applyNumberFormat="1" applyFont="1" applyFill="1" applyBorder="1" applyAlignment="1">
      <alignment horizontal="right"/>
    </xf>
    <xf numFmtId="168" fontId="31" fillId="0" borderId="1" xfId="0" applyNumberFormat="1" applyFont="1" applyFill="1" applyBorder="1" applyAlignment="1">
      <alignment wrapText="1"/>
    </xf>
    <xf numFmtId="170" fontId="31" fillId="0" borderId="1" xfId="1" applyNumberFormat="1" applyFont="1" applyFill="1" applyBorder="1" applyAlignment="1">
      <alignment horizontal="right"/>
    </xf>
    <xf numFmtId="170" fontId="24" fillId="0" borderId="1" xfId="1" applyNumberFormat="1" applyFont="1" applyFill="1" applyBorder="1" applyAlignment="1">
      <alignment horizontal="right"/>
    </xf>
    <xf numFmtId="168" fontId="25" fillId="0" borderId="1" xfId="1" applyNumberFormat="1" applyFont="1" applyFill="1" applyBorder="1" applyAlignment="1">
      <alignment horizontal="right"/>
    </xf>
    <xf numFmtId="170" fontId="25" fillId="0" borderId="1" xfId="1" applyNumberFormat="1" applyFont="1" applyFill="1" applyBorder="1" applyAlignment="1">
      <alignment horizontal="right"/>
    </xf>
    <xf numFmtId="0" fontId="24" fillId="0" borderId="0" xfId="0" applyFont="1" applyFill="1" applyBorder="1" applyAlignment="1">
      <alignment vertical="center" wrapText="1"/>
    </xf>
    <xf numFmtId="0" fontId="25" fillId="2" borderId="4" xfId="0" applyFont="1" applyFill="1" applyBorder="1" applyAlignment="1">
      <alignment vertical="center" wrapText="1"/>
    </xf>
    <xf numFmtId="165" fontId="37" fillId="2" borderId="1" xfId="1" applyNumberFormat="1" applyFont="1" applyFill="1" applyBorder="1" applyAlignment="1">
      <alignment vertical="center" wrapText="1"/>
    </xf>
    <xf numFmtId="164" fontId="37" fillId="2" borderId="1" xfId="1" applyNumberFormat="1" applyFont="1" applyFill="1" applyBorder="1" applyAlignment="1">
      <alignment vertical="center" wrapText="1"/>
    </xf>
    <xf numFmtId="0" fontId="25" fillId="2" borderId="1" xfId="0" applyFont="1" applyFill="1" applyBorder="1" applyAlignment="1">
      <alignment wrapText="1"/>
    </xf>
    <xf numFmtId="165" fontId="27" fillId="2" borderId="1" xfId="1" applyNumberFormat="1" applyFont="1" applyFill="1" applyBorder="1" applyAlignment="1">
      <alignment vertical="center" wrapText="1"/>
    </xf>
    <xf numFmtId="0" fontId="31" fillId="2" borderId="4" xfId="0" applyFont="1" applyFill="1" applyBorder="1" applyAlignment="1">
      <alignment wrapText="1"/>
    </xf>
    <xf numFmtId="0" fontId="37" fillId="2" borderId="1" xfId="0" applyFont="1" applyFill="1" applyBorder="1" applyAlignment="1">
      <alignment wrapText="1"/>
    </xf>
    <xf numFmtId="165" fontId="31" fillId="2" borderId="1" xfId="0" applyNumberFormat="1" applyFont="1" applyFill="1" applyBorder="1" applyAlignment="1">
      <alignment vertical="center" wrapText="1"/>
    </xf>
    <xf numFmtId="165" fontId="25" fillId="2" borderId="1" xfId="0" applyNumberFormat="1" applyFont="1" applyFill="1" applyBorder="1" applyAlignment="1">
      <alignment vertical="center" wrapText="1"/>
    </xf>
    <xf numFmtId="164" fontId="25" fillId="2" borderId="1" xfId="1" applyFont="1" applyFill="1" applyBorder="1" applyAlignment="1">
      <alignment vertical="center" wrapText="1"/>
    </xf>
    <xf numFmtId="0" fontId="37" fillId="2" borderId="1" xfId="0" applyFont="1" applyFill="1" applyBorder="1" applyAlignment="1">
      <alignment horizontal="left" vertical="center" wrapText="1"/>
    </xf>
    <xf numFmtId="165" fontId="25" fillId="2" borderId="1" xfId="1" applyNumberFormat="1" applyFont="1" applyFill="1" applyBorder="1" applyAlignment="1">
      <alignment vertical="center" wrapText="1"/>
    </xf>
    <xf numFmtId="167" fontId="25" fillId="2" borderId="1" xfId="0" applyNumberFormat="1" applyFont="1" applyFill="1" applyBorder="1" applyAlignment="1" applyProtection="1">
      <alignment wrapText="1"/>
      <protection hidden="1"/>
    </xf>
    <xf numFmtId="166" fontId="25" fillId="2" borderId="1" xfId="0" applyNumberFormat="1" applyFont="1" applyFill="1" applyBorder="1" applyAlignment="1">
      <alignment vertical="center" wrapText="1"/>
    </xf>
    <xf numFmtId="165" fontId="37" fillId="2" borderId="1" xfId="0" applyNumberFormat="1" applyFont="1" applyFill="1" applyBorder="1" applyAlignment="1">
      <alignment vertical="center" wrapText="1"/>
    </xf>
    <xf numFmtId="0" fontId="31" fillId="2" borderId="0" xfId="0" applyFont="1" applyFill="1" applyBorder="1" applyAlignment="1">
      <alignment wrapText="1"/>
    </xf>
    <xf numFmtId="165" fontId="31" fillId="2" borderId="0" xfId="0" applyNumberFormat="1" applyFont="1" applyFill="1" applyBorder="1" applyAlignment="1">
      <alignment vertical="center" wrapText="1"/>
    </xf>
    <xf numFmtId="165" fontId="37" fillId="2" borderId="0" xfId="1" applyNumberFormat="1" applyFont="1" applyFill="1" applyBorder="1" applyAlignment="1">
      <alignment vertical="center" wrapText="1"/>
    </xf>
    <xf numFmtId="0" fontId="24" fillId="0" borderId="0" xfId="1" applyNumberFormat="1" applyFont="1" applyFill="1" applyBorder="1" applyAlignment="1">
      <alignment horizontal="left" vertical="center" wrapText="1"/>
    </xf>
    <xf numFmtId="0" fontId="14" fillId="0" borderId="0" xfId="0" applyFont="1" applyFill="1" applyAlignment="1">
      <alignment horizontal="left" wrapText="1"/>
    </xf>
    <xf numFmtId="0" fontId="16" fillId="0" borderId="0" xfId="0" applyFont="1" applyFill="1" applyBorder="1" applyAlignment="1">
      <alignment horizontal="center" vertical="center" wrapText="1"/>
    </xf>
    <xf numFmtId="0" fontId="14" fillId="0" borderId="0" xfId="0" applyFont="1" applyFill="1" applyBorder="1" applyAlignment="1">
      <alignment horizontal="left" vertical="center" wrapText="1"/>
    </xf>
    <xf numFmtId="0" fontId="24" fillId="0" borderId="0" xfId="0" applyFont="1" applyFill="1" applyBorder="1" applyAlignment="1">
      <alignment horizontal="right"/>
    </xf>
    <xf numFmtId="0" fontId="27" fillId="0" borderId="0" xfId="0" applyNumberFormat="1" applyFont="1" applyFill="1" applyBorder="1" applyAlignment="1">
      <alignment horizontal="justify" vertical="center" wrapText="1"/>
    </xf>
    <xf numFmtId="0" fontId="14" fillId="0" borderId="0" xfId="0" applyNumberFormat="1" applyFont="1" applyFill="1" applyBorder="1" applyAlignment="1">
      <alignment horizontal="left" wrapText="1"/>
    </xf>
  </cellXfs>
  <cellStyles count="6">
    <cellStyle name="Обычный" xfId="0" builtinId="0"/>
    <cellStyle name="Обычный 2" xfId="2"/>
    <cellStyle name="Обычный 2 2" xfId="3"/>
    <cellStyle name="Финансовый" xfId="1" builtinId="3"/>
    <cellStyle name="Финансовый 2" xfId="5"/>
    <cellStyle name="Финансовый 3" xfId="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rgb="FF7030A0"/>
    <pageSetUpPr fitToPage="1"/>
  </sheetPr>
  <dimension ref="A1:G366"/>
  <sheetViews>
    <sheetView tabSelected="1" view="pageBreakPreview" topLeftCell="A59" zoomScale="90" zoomScaleNormal="100" zoomScaleSheetLayoutView="90" zoomScalePageLayoutView="90" workbookViewId="0">
      <selection activeCell="G75" sqref="G75"/>
    </sheetView>
  </sheetViews>
  <sheetFormatPr defaultColWidth="9.140625" defaultRowHeight="15"/>
  <cols>
    <col min="1" max="1" width="54.28515625" style="5" customWidth="1"/>
    <col min="2" max="2" width="14.7109375" style="5" customWidth="1"/>
    <col min="3" max="3" width="13.85546875" style="5" customWidth="1"/>
    <col min="4" max="4" width="13.42578125" style="30" customWidth="1"/>
    <col min="5" max="5" width="12.85546875" style="3" customWidth="1"/>
    <col min="6" max="6" width="12.7109375" style="4" customWidth="1"/>
    <col min="7" max="7" width="58.140625" style="1" customWidth="1"/>
    <col min="8" max="8" width="36.28515625" style="5" customWidth="1"/>
    <col min="9" max="10" width="9.140625" style="5"/>
    <col min="11" max="11" width="60.28515625" style="5" customWidth="1"/>
    <col min="12" max="16384" width="9.140625" style="5"/>
  </cols>
  <sheetData>
    <row r="1" spans="1:7" ht="27" customHeight="1">
      <c r="A1" s="272" t="s">
        <v>71</v>
      </c>
      <c r="B1" s="272"/>
      <c r="C1" s="272"/>
      <c r="D1" s="272"/>
      <c r="E1" s="272"/>
      <c r="F1" s="272"/>
      <c r="G1" s="272"/>
    </row>
    <row r="2" spans="1:7" ht="9.75" customHeight="1">
      <c r="A2" s="113"/>
      <c r="B2" s="113"/>
      <c r="C2" s="113"/>
      <c r="D2" s="113"/>
      <c r="E2" s="113"/>
      <c r="F2" s="113"/>
      <c r="G2" s="113"/>
    </row>
    <row r="3" spans="1:7">
      <c r="A3" s="132"/>
      <c r="B3" s="229"/>
      <c r="C3" s="229"/>
      <c r="D3" s="229"/>
      <c r="E3" s="192"/>
      <c r="F3" s="229" t="s">
        <v>14</v>
      </c>
      <c r="G3" s="194"/>
    </row>
    <row r="4" spans="1:7" s="11" customFormat="1" ht="92.25" customHeight="1">
      <c r="A4" s="72" t="s">
        <v>16</v>
      </c>
      <c r="B4" s="72" t="s">
        <v>72</v>
      </c>
      <c r="C4" s="72" t="s">
        <v>73</v>
      </c>
      <c r="D4" s="72" t="s">
        <v>74</v>
      </c>
      <c r="E4" s="72" t="s">
        <v>25</v>
      </c>
      <c r="F4" s="72" t="s">
        <v>26</v>
      </c>
      <c r="G4" s="216"/>
    </row>
    <row r="5" spans="1:7" ht="17.25" customHeight="1">
      <c r="A5" s="201" t="s">
        <v>18</v>
      </c>
      <c r="B5" s="105">
        <f>B6+B8</f>
        <v>5933267.6000000006</v>
      </c>
      <c r="C5" s="105">
        <f>C6+C8</f>
        <v>920937.29999999981</v>
      </c>
      <c r="D5" s="105">
        <f>D6+D8</f>
        <v>881980.70000000007</v>
      </c>
      <c r="E5" s="89">
        <f>D5/C5*100</f>
        <v>95.769896604253105</v>
      </c>
      <c r="F5" s="89">
        <f>D5/B5*100</f>
        <v>14.865007942672264</v>
      </c>
      <c r="G5" s="194"/>
    </row>
    <row r="6" spans="1:7">
      <c r="A6" s="230" t="s">
        <v>19</v>
      </c>
      <c r="B6" s="161">
        <f>B32</f>
        <v>5863899.9000000004</v>
      </c>
      <c r="C6" s="161">
        <f>C32</f>
        <v>909880.89999999979</v>
      </c>
      <c r="D6" s="161">
        <f>D32</f>
        <v>871613.60000000009</v>
      </c>
      <c r="E6" s="75">
        <f>D6/C6*100</f>
        <v>95.79425175316905</v>
      </c>
      <c r="F6" s="75">
        <f>D6/B6*100</f>
        <v>14.864060008937056</v>
      </c>
      <c r="G6" s="194"/>
    </row>
    <row r="7" spans="1:7">
      <c r="A7" s="148" t="s">
        <v>20</v>
      </c>
      <c r="B7" s="231">
        <f>B6/B5*100</f>
        <v>98.830868508273582</v>
      </c>
      <c r="C7" s="231">
        <f>C6/C5*100</f>
        <v>98.799440526515752</v>
      </c>
      <c r="D7" s="231">
        <f>D6/D5*100</f>
        <v>98.824566115789153</v>
      </c>
      <c r="E7" s="89"/>
      <c r="F7" s="89"/>
      <c r="G7" s="194"/>
    </row>
    <row r="8" spans="1:7">
      <c r="A8" s="230" t="s">
        <v>21</v>
      </c>
      <c r="B8" s="161">
        <f>B317</f>
        <v>69367.700000000012</v>
      </c>
      <c r="C8" s="161">
        <f>C317</f>
        <v>11056.4</v>
      </c>
      <c r="D8" s="161">
        <f>D317</f>
        <v>10367.1</v>
      </c>
      <c r="E8" s="75">
        <f>D8/C8*100</f>
        <v>93.765601823378319</v>
      </c>
      <c r="F8" s="75">
        <f>D8/B8*100</f>
        <v>14.945140173308324</v>
      </c>
      <c r="G8" s="194"/>
    </row>
    <row r="9" spans="1:7">
      <c r="A9" s="148" t="s">
        <v>20</v>
      </c>
      <c r="B9" s="231">
        <f>B8/B5*100</f>
        <v>1.1691314917264142</v>
      </c>
      <c r="C9" s="231">
        <f>C8/C5*100</f>
        <v>1.2005594734842429</v>
      </c>
      <c r="D9" s="231">
        <f>D8/D5*100</f>
        <v>1.1754338842108449</v>
      </c>
      <c r="E9" s="89"/>
      <c r="F9" s="89"/>
      <c r="G9" s="194"/>
    </row>
    <row r="10" spans="1:7">
      <c r="A10" s="132"/>
      <c r="B10" s="132"/>
      <c r="C10" s="132"/>
      <c r="D10" s="209"/>
      <c r="E10" s="192"/>
      <c r="F10" s="193"/>
      <c r="G10" s="194"/>
    </row>
    <row r="11" spans="1:7" ht="15.75">
      <c r="A11" s="271" t="s">
        <v>49</v>
      </c>
      <c r="B11" s="271"/>
      <c r="C11" s="271"/>
      <c r="D11" s="271"/>
      <c r="E11" s="271"/>
      <c r="F11" s="271"/>
      <c r="G11" s="271"/>
    </row>
    <row r="12" spans="1:7" ht="15" customHeight="1">
      <c r="A12" s="274"/>
      <c r="B12" s="274"/>
      <c r="C12" s="274"/>
      <c r="D12" s="274"/>
      <c r="E12" s="192"/>
      <c r="F12" s="213" t="s">
        <v>14</v>
      </c>
      <c r="G12" s="194"/>
    </row>
    <row r="13" spans="1:7" s="11" customFormat="1" ht="92.25" customHeight="1">
      <c r="A13" s="215" t="s">
        <v>17</v>
      </c>
      <c r="B13" s="72" t="s">
        <v>72</v>
      </c>
      <c r="C13" s="72" t="s">
        <v>73</v>
      </c>
      <c r="D13" s="72" t="s">
        <v>74</v>
      </c>
      <c r="E13" s="72" t="s">
        <v>25</v>
      </c>
      <c r="F13" s="72" t="s">
        <v>26</v>
      </c>
      <c r="G13" s="216"/>
    </row>
    <row r="14" spans="1:7" ht="30">
      <c r="A14" s="217" t="s">
        <v>75</v>
      </c>
      <c r="B14" s="218">
        <f>B87</f>
        <v>3036535.9000000004</v>
      </c>
      <c r="C14" s="218">
        <f t="shared" ref="C14:D14" si="0">C87</f>
        <v>503972.50000000006</v>
      </c>
      <c r="D14" s="218">
        <f t="shared" si="0"/>
        <v>494704.60000000003</v>
      </c>
      <c r="E14" s="219">
        <f>D14/C14*100</f>
        <v>98.161030611789329</v>
      </c>
      <c r="F14" s="155">
        <f>D14/B14*100</f>
        <v>16.291742178974403</v>
      </c>
      <c r="G14" s="220"/>
    </row>
    <row r="15" spans="1:7" s="8" customFormat="1" ht="45">
      <c r="A15" s="217" t="s">
        <v>76</v>
      </c>
      <c r="B15" s="221">
        <f>B111</f>
        <v>280511.8</v>
      </c>
      <c r="C15" s="221">
        <f t="shared" ref="C15:D15" si="1">C111</f>
        <v>53045.2</v>
      </c>
      <c r="D15" s="221">
        <f t="shared" si="1"/>
        <v>53045.2</v>
      </c>
      <c r="E15" s="219">
        <f>D15/C15*100</f>
        <v>100</v>
      </c>
      <c r="F15" s="155">
        <f>D15/B15*100</f>
        <v>18.910149234363761</v>
      </c>
      <c r="G15" s="222"/>
    </row>
    <row r="16" spans="1:7" s="8" customFormat="1" ht="15.75">
      <c r="A16" s="223" t="s">
        <v>42</v>
      </c>
      <c r="B16" s="221">
        <f>B123</f>
        <v>441476.10000000003</v>
      </c>
      <c r="C16" s="221">
        <f>C123</f>
        <v>54756.7</v>
      </c>
      <c r="D16" s="221">
        <f>D123</f>
        <v>54498.999999999993</v>
      </c>
      <c r="E16" s="219">
        <f>D16/C16*100</f>
        <v>99.529372661245091</v>
      </c>
      <c r="F16" s="155">
        <f>D16/B16*100</f>
        <v>12.344722624848773</v>
      </c>
      <c r="G16" s="222"/>
    </row>
    <row r="17" spans="1:7" s="8" customFormat="1" ht="30">
      <c r="A17" s="110" t="s">
        <v>48</v>
      </c>
      <c r="B17" s="218">
        <f>B140</f>
        <v>23119.5</v>
      </c>
      <c r="C17" s="218">
        <f>C140</f>
        <v>4000</v>
      </c>
      <c r="D17" s="218">
        <f>D140</f>
        <v>0</v>
      </c>
      <c r="E17" s="219">
        <f t="shared" ref="E17:E32" si="2">D17/C17*100</f>
        <v>0</v>
      </c>
      <c r="F17" s="155">
        <f t="shared" ref="F17:F32" si="3">D17/B17*100</f>
        <v>0</v>
      </c>
      <c r="G17" s="222"/>
    </row>
    <row r="18" spans="1:7" ht="45">
      <c r="A18" s="217" t="s">
        <v>77</v>
      </c>
      <c r="B18" s="218">
        <f>B151</f>
        <v>230110.40000000002</v>
      </c>
      <c r="C18" s="218">
        <f>C151</f>
        <v>6568.7</v>
      </c>
      <c r="D18" s="218">
        <f>D151</f>
        <v>0</v>
      </c>
      <c r="E18" s="219">
        <f t="shared" si="2"/>
        <v>0</v>
      </c>
      <c r="F18" s="155">
        <f t="shared" si="3"/>
        <v>0</v>
      </c>
      <c r="G18" s="220"/>
    </row>
    <row r="19" spans="1:7" ht="60.75" customHeight="1">
      <c r="A19" s="217" t="s">
        <v>78</v>
      </c>
      <c r="B19" s="218">
        <f>B165</f>
        <v>38433.4</v>
      </c>
      <c r="C19" s="218">
        <f>C165</f>
        <v>7903.9</v>
      </c>
      <c r="D19" s="218">
        <f>D165</f>
        <v>7517.7</v>
      </c>
      <c r="E19" s="219">
        <f>D19/C19*100</f>
        <v>95.113804577487059</v>
      </c>
      <c r="F19" s="155">
        <f>D19/B19*100</f>
        <v>19.56033033767504</v>
      </c>
      <c r="G19" s="194"/>
    </row>
    <row r="20" spans="1:7" ht="30">
      <c r="A20" s="217" t="s">
        <v>31</v>
      </c>
      <c r="B20" s="218">
        <f>B175</f>
        <v>10084.299999999999</v>
      </c>
      <c r="C20" s="218">
        <f>C175</f>
        <v>0</v>
      </c>
      <c r="D20" s="218">
        <f>D175</f>
        <v>0</v>
      </c>
      <c r="E20" s="219">
        <v>0</v>
      </c>
      <c r="F20" s="155">
        <f>D20/B20*100</f>
        <v>0</v>
      </c>
      <c r="G20" s="194"/>
    </row>
    <row r="21" spans="1:7" ht="30">
      <c r="A21" s="217" t="s">
        <v>32</v>
      </c>
      <c r="B21" s="218">
        <f>B185</f>
        <v>126157.7</v>
      </c>
      <c r="C21" s="218">
        <f>C185</f>
        <v>9178.2000000000007</v>
      </c>
      <c r="D21" s="218">
        <f>D185</f>
        <v>7616.3</v>
      </c>
      <c r="E21" s="219">
        <f>D21/C21*100</f>
        <v>82.982502015645764</v>
      </c>
      <c r="F21" s="155">
        <f>D21/B21*100</f>
        <v>6.0371265487560413</v>
      </c>
      <c r="G21" s="194"/>
    </row>
    <row r="22" spans="1:7" ht="45" customHeight="1">
      <c r="A22" s="217" t="s">
        <v>65</v>
      </c>
      <c r="B22" s="218">
        <f>B199</f>
        <v>842.7</v>
      </c>
      <c r="C22" s="218">
        <f t="shared" ref="C22:D22" si="4">C199</f>
        <v>20</v>
      </c>
      <c r="D22" s="218">
        <f t="shared" si="4"/>
        <v>20</v>
      </c>
      <c r="E22" s="219">
        <f>D22/C22*100</f>
        <v>100</v>
      </c>
      <c r="F22" s="155">
        <f>D22/B22*100</f>
        <v>2.373323840037973</v>
      </c>
      <c r="G22" s="194"/>
    </row>
    <row r="23" spans="1:7" ht="30">
      <c r="A23" s="217" t="s">
        <v>79</v>
      </c>
      <c r="B23" s="218">
        <f>B210</f>
        <v>8228.2999999999993</v>
      </c>
      <c r="C23" s="218">
        <f>C210</f>
        <v>412.2</v>
      </c>
      <c r="D23" s="218">
        <f>D210</f>
        <v>393.3</v>
      </c>
      <c r="E23" s="219">
        <f t="shared" si="2"/>
        <v>95.414847161572055</v>
      </c>
      <c r="F23" s="155">
        <f t="shared" si="3"/>
        <v>4.7798451685038224</v>
      </c>
      <c r="G23" s="194"/>
    </row>
    <row r="24" spans="1:7" ht="90">
      <c r="A24" s="215" t="s">
        <v>17</v>
      </c>
      <c r="B24" s="72" t="s">
        <v>72</v>
      </c>
      <c r="C24" s="72" t="s">
        <v>73</v>
      </c>
      <c r="D24" s="72" t="s">
        <v>74</v>
      </c>
      <c r="E24" s="72" t="s">
        <v>25</v>
      </c>
      <c r="F24" s="72" t="s">
        <v>26</v>
      </c>
      <c r="G24" s="194"/>
    </row>
    <row r="25" spans="1:7" ht="45.75" customHeight="1">
      <c r="A25" s="217" t="s">
        <v>66</v>
      </c>
      <c r="B25" s="218">
        <f>B221</f>
        <v>33844.9</v>
      </c>
      <c r="C25" s="218">
        <f>C221</f>
        <v>9027.1</v>
      </c>
      <c r="D25" s="218">
        <f>D221</f>
        <v>9027.1</v>
      </c>
      <c r="E25" s="219">
        <f t="shared" si="2"/>
        <v>100</v>
      </c>
      <c r="F25" s="155">
        <f t="shared" si="3"/>
        <v>26.671965347807202</v>
      </c>
      <c r="G25" s="194"/>
    </row>
    <row r="26" spans="1:7" ht="30">
      <c r="A26" s="217" t="s">
        <v>80</v>
      </c>
      <c r="B26" s="218">
        <f>B238</f>
        <v>22146.799999999999</v>
      </c>
      <c r="C26" s="218">
        <f>C238</f>
        <v>3534.5</v>
      </c>
      <c r="D26" s="218">
        <f>D238</f>
        <v>3321.1</v>
      </c>
      <c r="E26" s="219">
        <f t="shared" si="2"/>
        <v>93.962370915263833</v>
      </c>
      <c r="F26" s="155">
        <f t="shared" si="3"/>
        <v>14.995845900987954</v>
      </c>
      <c r="G26" s="194"/>
    </row>
    <row r="27" spans="1:7" ht="30">
      <c r="A27" s="217" t="s">
        <v>67</v>
      </c>
      <c r="B27" s="218">
        <f>B250</f>
        <v>121167.70000000001</v>
      </c>
      <c r="C27" s="218">
        <f>C250</f>
        <v>5323.9</v>
      </c>
      <c r="D27" s="218">
        <f>D250</f>
        <v>5323.9</v>
      </c>
      <c r="E27" s="219">
        <f t="shared" si="2"/>
        <v>100</v>
      </c>
      <c r="F27" s="155">
        <f t="shared" si="3"/>
        <v>4.3938277280166238</v>
      </c>
      <c r="G27" s="194"/>
    </row>
    <row r="28" spans="1:7" s="9" customFormat="1" ht="45">
      <c r="A28" s="217" t="s">
        <v>81</v>
      </c>
      <c r="B28" s="218">
        <f>B263</f>
        <v>127644.5</v>
      </c>
      <c r="C28" s="218">
        <f>C263</f>
        <v>13395.2</v>
      </c>
      <c r="D28" s="218">
        <f>D263</f>
        <v>12891.5</v>
      </c>
      <c r="E28" s="219">
        <f>D28/C28*100</f>
        <v>96.239697802197796</v>
      </c>
      <c r="F28" s="155">
        <f>D28/B28*100</f>
        <v>10.099534253336415</v>
      </c>
      <c r="G28" s="207"/>
    </row>
    <row r="29" spans="1:7" ht="30">
      <c r="A29" s="217" t="s">
        <v>68</v>
      </c>
      <c r="B29" s="218">
        <f>B274</f>
        <v>38753.300000000003</v>
      </c>
      <c r="C29" s="218">
        <f>C274</f>
        <v>9285.7000000000007</v>
      </c>
      <c r="D29" s="218">
        <f>D274</f>
        <v>9221.6</v>
      </c>
      <c r="E29" s="219">
        <f t="shared" si="2"/>
        <v>99.309691245678835</v>
      </c>
      <c r="F29" s="155">
        <f t="shared" si="3"/>
        <v>23.795650951015784</v>
      </c>
      <c r="G29" s="194"/>
    </row>
    <row r="30" spans="1:7" ht="30">
      <c r="A30" s="217" t="s">
        <v>82</v>
      </c>
      <c r="B30" s="218">
        <f>B285</f>
        <v>555564.6</v>
      </c>
      <c r="C30" s="218">
        <f>C285</f>
        <v>129284.4</v>
      </c>
      <c r="D30" s="218">
        <f>D285</f>
        <v>121839.5</v>
      </c>
      <c r="E30" s="219">
        <f t="shared" si="2"/>
        <v>94.241455272252495</v>
      </c>
      <c r="F30" s="155">
        <f t="shared" si="3"/>
        <v>21.930752967341693</v>
      </c>
      <c r="G30" s="194"/>
    </row>
    <row r="31" spans="1:7" s="9" customFormat="1" ht="45">
      <c r="A31" s="217" t="s">
        <v>83</v>
      </c>
      <c r="B31" s="218">
        <f>B299</f>
        <v>769278</v>
      </c>
      <c r="C31" s="218">
        <f>C299</f>
        <v>100172.7</v>
      </c>
      <c r="D31" s="218">
        <f>D299</f>
        <v>92192.8</v>
      </c>
      <c r="E31" s="219">
        <f t="shared" si="2"/>
        <v>92.033857528049069</v>
      </c>
      <c r="F31" s="155">
        <f t="shared" si="3"/>
        <v>11.984328162250838</v>
      </c>
      <c r="G31" s="207"/>
    </row>
    <row r="32" spans="1:7" s="10" customFormat="1" ht="16.899999999999999" customHeight="1">
      <c r="A32" s="224" t="s">
        <v>15</v>
      </c>
      <c r="B32" s="225">
        <f>B14+B15+B16+B17+B18+B19+B20+B21+B22+B23+B25+B26+B27+B28+B29+B30+B31</f>
        <v>5863899.9000000004</v>
      </c>
      <c r="C32" s="225">
        <f>C14+C15+C16+C17+C18+C19+C20+C21+C22+C23+C25+C26+C27+C28+C29+C30+C31</f>
        <v>909880.89999999979</v>
      </c>
      <c r="D32" s="225">
        <f>D14+D15+D16+D17+D18+D19+D20+D21+D22+D23+D25+D26+D27+D28+D29+D30+D31</f>
        <v>871613.60000000009</v>
      </c>
      <c r="E32" s="226">
        <f t="shared" si="2"/>
        <v>95.79425175316905</v>
      </c>
      <c r="F32" s="227">
        <f t="shared" si="3"/>
        <v>14.864060008937056</v>
      </c>
      <c r="G32" s="228"/>
    </row>
    <row r="33" spans="1:7" s="10" customFormat="1" ht="6" customHeight="1">
      <c r="A33" s="52"/>
      <c r="B33" s="53"/>
      <c r="C33" s="53"/>
      <c r="D33" s="53"/>
      <c r="E33" s="54"/>
      <c r="F33" s="55"/>
      <c r="G33" s="51"/>
    </row>
    <row r="34" spans="1:7" s="130" customFormat="1" ht="30" customHeight="1">
      <c r="A34" s="272" t="s">
        <v>203</v>
      </c>
      <c r="B34" s="272"/>
      <c r="C34" s="272"/>
      <c r="D34" s="272"/>
      <c r="E34" s="272"/>
      <c r="F34" s="272"/>
      <c r="G34" s="232"/>
    </row>
    <row r="35" spans="1:7" s="130" customFormat="1" ht="15.75" customHeight="1">
      <c r="A35" s="113"/>
      <c r="B35" s="113"/>
      <c r="E35" s="113"/>
      <c r="F35" s="126" t="s">
        <v>14</v>
      </c>
      <c r="G35" s="190"/>
    </row>
    <row r="36" spans="1:7" s="11" customFormat="1" ht="90">
      <c r="A36" s="71" t="s">
        <v>29</v>
      </c>
      <c r="B36" s="72" t="s">
        <v>72</v>
      </c>
      <c r="C36" s="72" t="s">
        <v>73</v>
      </c>
      <c r="D36" s="72" t="s">
        <v>74</v>
      </c>
      <c r="E36" s="72" t="s">
        <v>25</v>
      </c>
      <c r="F36" s="72" t="s">
        <v>26</v>
      </c>
      <c r="G36" s="251"/>
    </row>
    <row r="37" spans="1:7" s="11" customFormat="1" ht="57">
      <c r="A37" s="252" t="s">
        <v>204</v>
      </c>
      <c r="B37" s="253">
        <f>B38+B51+B63</f>
        <v>283407.20000000007</v>
      </c>
      <c r="C37" s="253">
        <f>C38+C51+C63</f>
        <v>17886.300000000003</v>
      </c>
      <c r="D37" s="253">
        <f>D38+D51+D63</f>
        <v>16708.2</v>
      </c>
      <c r="E37" s="253">
        <f>D37/C37*100</f>
        <v>93.413394609281951</v>
      </c>
      <c r="F37" s="253">
        <f>D37/B37*100</f>
        <v>5.8954747797515372</v>
      </c>
      <c r="G37" s="56"/>
    </row>
    <row r="38" spans="1:7" s="10" customFormat="1" ht="15" customHeight="1">
      <c r="A38" s="255" t="s">
        <v>207</v>
      </c>
      <c r="B38" s="253">
        <f>B39+B42+B47+B49</f>
        <v>72259.100000000006</v>
      </c>
      <c r="C38" s="253">
        <f t="shared" ref="C38:D38" si="5">C39+C42+C47+C49</f>
        <v>17886.300000000003</v>
      </c>
      <c r="D38" s="253">
        <f t="shared" si="5"/>
        <v>16708.2</v>
      </c>
      <c r="E38" s="253">
        <f>D38/C38*100</f>
        <v>93.413394609281951</v>
      </c>
      <c r="F38" s="253">
        <f>D38/B38*100</f>
        <v>23.12262400168283</v>
      </c>
      <c r="G38" s="56"/>
    </row>
    <row r="39" spans="1:7" s="11" customFormat="1" ht="39" customHeight="1">
      <c r="A39" s="264" t="s">
        <v>205</v>
      </c>
      <c r="B39" s="253">
        <f>B40+B41</f>
        <v>714.3</v>
      </c>
      <c r="C39" s="253">
        <v>0</v>
      </c>
      <c r="D39" s="253">
        <v>0</v>
      </c>
      <c r="E39" s="253">
        <v>0</v>
      </c>
      <c r="F39" s="254">
        <v>0</v>
      </c>
      <c r="G39" s="57"/>
    </row>
    <row r="40" spans="1:7" s="11" customFormat="1">
      <c r="A40" s="257" t="s">
        <v>2</v>
      </c>
      <c r="B40" s="256">
        <v>214.3</v>
      </c>
      <c r="C40" s="256">
        <v>0</v>
      </c>
      <c r="D40" s="256">
        <v>0</v>
      </c>
      <c r="E40" s="253">
        <v>0</v>
      </c>
      <c r="F40" s="254">
        <v>0</v>
      </c>
      <c r="G40" s="57"/>
    </row>
    <row r="41" spans="1:7" s="11" customFormat="1">
      <c r="A41" s="257" t="s">
        <v>3</v>
      </c>
      <c r="B41" s="256">
        <v>500</v>
      </c>
      <c r="C41" s="256">
        <v>0</v>
      </c>
      <c r="D41" s="256">
        <v>0</v>
      </c>
      <c r="E41" s="253">
        <v>0</v>
      </c>
      <c r="F41" s="254">
        <v>0</v>
      </c>
      <c r="G41" s="57"/>
    </row>
    <row r="42" spans="1:7" s="11" customFormat="1" ht="75">
      <c r="A42" s="124" t="s">
        <v>209</v>
      </c>
      <c r="B42" s="253">
        <f>SUM(B44:B46)</f>
        <v>2955.4999999999995</v>
      </c>
      <c r="C42" s="253">
        <f>C44+C45+C46</f>
        <v>738.9</v>
      </c>
      <c r="D42" s="253">
        <f>D44+D45+D46</f>
        <v>536.79999999999995</v>
      </c>
      <c r="E42" s="253">
        <f>D42/C42*100</f>
        <v>72.648531601028552</v>
      </c>
      <c r="F42" s="253">
        <f>D42/B42*100</f>
        <v>18.162747420064289</v>
      </c>
      <c r="G42" s="57"/>
    </row>
    <row r="43" spans="1:7" s="11" customFormat="1" ht="90">
      <c r="A43" s="71" t="s">
        <v>29</v>
      </c>
      <c r="B43" s="72" t="s">
        <v>72</v>
      </c>
      <c r="C43" s="72" t="s">
        <v>73</v>
      </c>
      <c r="D43" s="72" t="s">
        <v>74</v>
      </c>
      <c r="E43" s="72" t="s">
        <v>25</v>
      </c>
      <c r="F43" s="72" t="s">
        <v>26</v>
      </c>
      <c r="G43" s="57"/>
    </row>
    <row r="44" spans="1:7" s="11" customFormat="1" ht="15" customHeight="1">
      <c r="A44" s="257" t="s">
        <v>4</v>
      </c>
      <c r="B44" s="256">
        <v>1141.0999999999999</v>
      </c>
      <c r="C44" s="256">
        <v>285.3</v>
      </c>
      <c r="D44" s="256">
        <v>207.2</v>
      </c>
      <c r="E44" s="256">
        <f>D44/C44*100</f>
        <v>72.625306694707319</v>
      </c>
      <c r="F44" s="256">
        <f>D44/B44*100</f>
        <v>18.157917798615372</v>
      </c>
      <c r="G44" s="57"/>
    </row>
    <row r="45" spans="1:7" s="11" customFormat="1" ht="15" customHeight="1">
      <c r="A45" s="257" t="s">
        <v>3</v>
      </c>
      <c r="B45" s="256">
        <v>1784.8</v>
      </c>
      <c r="C45" s="256">
        <v>446.2</v>
      </c>
      <c r="D45" s="256">
        <v>324.2</v>
      </c>
      <c r="E45" s="256">
        <f t="shared" ref="E45:E46" si="6">D45/C45*100</f>
        <v>72.658000896458987</v>
      </c>
      <c r="F45" s="256">
        <f t="shared" ref="F45:F46" si="7">D45/B45*100</f>
        <v>18.164500224114747</v>
      </c>
      <c r="G45" s="57"/>
    </row>
    <row r="46" spans="1:7" s="11" customFormat="1" ht="15" customHeight="1">
      <c r="A46" s="257" t="s">
        <v>2</v>
      </c>
      <c r="B46" s="256">
        <v>29.6</v>
      </c>
      <c r="C46" s="256">
        <v>7.4</v>
      </c>
      <c r="D46" s="256">
        <v>5.4</v>
      </c>
      <c r="E46" s="256">
        <f t="shared" si="6"/>
        <v>72.972972972972968</v>
      </c>
      <c r="F46" s="256">
        <f t="shared" si="7"/>
        <v>18.243243243243242</v>
      </c>
      <c r="G46" s="57"/>
    </row>
    <row r="47" spans="1:7" s="11" customFormat="1" ht="89.25">
      <c r="A47" s="258" t="s">
        <v>210</v>
      </c>
      <c r="B47" s="253">
        <f>B48</f>
        <v>67808.100000000006</v>
      </c>
      <c r="C47" s="253">
        <f>C48</f>
        <v>16952</v>
      </c>
      <c r="D47" s="253">
        <f>D48</f>
        <v>15993.6</v>
      </c>
      <c r="E47" s="253">
        <f t="shared" ref="E47:E50" si="8">D47/C47*100</f>
        <v>94.346389806512505</v>
      </c>
      <c r="F47" s="253">
        <f t="shared" ref="F47:F50" si="9">D47/B47*100</f>
        <v>23.586562667291961</v>
      </c>
      <c r="G47" s="57"/>
    </row>
    <row r="48" spans="1:7" s="11" customFormat="1" ht="15" customHeight="1">
      <c r="A48" s="257" t="s">
        <v>4</v>
      </c>
      <c r="B48" s="256">
        <v>67808.100000000006</v>
      </c>
      <c r="C48" s="256">
        <v>16952</v>
      </c>
      <c r="D48" s="256">
        <v>15993.6</v>
      </c>
      <c r="E48" s="256">
        <f t="shared" si="8"/>
        <v>94.346389806512505</v>
      </c>
      <c r="F48" s="256">
        <f t="shared" si="9"/>
        <v>23.586562667291961</v>
      </c>
      <c r="G48" s="57"/>
    </row>
    <row r="49" spans="1:7" s="11" customFormat="1" ht="63.75">
      <c r="A49" s="258" t="s">
        <v>211</v>
      </c>
      <c r="B49" s="260">
        <f>B50</f>
        <v>781.2</v>
      </c>
      <c r="C49" s="260">
        <f t="shared" ref="C49:D49" si="10">C50</f>
        <v>195.4</v>
      </c>
      <c r="D49" s="260">
        <f t="shared" si="10"/>
        <v>177.8</v>
      </c>
      <c r="E49" s="253">
        <f t="shared" si="8"/>
        <v>90.992835209826012</v>
      </c>
      <c r="F49" s="253">
        <f t="shared" si="9"/>
        <v>22.759856630824373</v>
      </c>
      <c r="G49" s="59"/>
    </row>
    <row r="50" spans="1:7" s="11" customFormat="1" ht="15" customHeight="1">
      <c r="A50" s="257" t="s">
        <v>4</v>
      </c>
      <c r="B50" s="259">
        <v>781.2</v>
      </c>
      <c r="C50" s="259">
        <v>195.4</v>
      </c>
      <c r="D50" s="259">
        <v>177.8</v>
      </c>
      <c r="E50" s="256">
        <f t="shared" si="8"/>
        <v>90.992835209826012</v>
      </c>
      <c r="F50" s="256">
        <f t="shared" si="9"/>
        <v>22.759856630824373</v>
      </c>
      <c r="G50" s="58"/>
    </row>
    <row r="51" spans="1:7" s="10" customFormat="1" ht="15" customHeight="1">
      <c r="A51" s="255" t="s">
        <v>206</v>
      </c>
      <c r="B51" s="260">
        <f>B52+B55+B59</f>
        <v>206977.70000000004</v>
      </c>
      <c r="C51" s="260">
        <f>C52</f>
        <v>0</v>
      </c>
      <c r="D51" s="260">
        <f>D52</f>
        <v>0</v>
      </c>
      <c r="E51" s="253">
        <v>0</v>
      </c>
      <c r="F51" s="253">
        <f t="shared" ref="F49:F52" si="11">D51/B51*100</f>
        <v>0</v>
      </c>
      <c r="G51" s="60"/>
    </row>
    <row r="52" spans="1:7" s="11" customFormat="1" ht="25.5">
      <c r="A52" s="258" t="s">
        <v>212</v>
      </c>
      <c r="B52" s="265">
        <f>SUM(B53:B54)</f>
        <v>108072.20000000001</v>
      </c>
      <c r="C52" s="265">
        <f t="shared" ref="C52:D52" si="12">SUM(C53:C54)</f>
        <v>0</v>
      </c>
      <c r="D52" s="265">
        <f t="shared" si="12"/>
        <v>0</v>
      </c>
      <c r="E52" s="263">
        <v>0</v>
      </c>
      <c r="F52" s="263">
        <f t="shared" si="11"/>
        <v>0</v>
      </c>
      <c r="G52" s="61"/>
    </row>
    <row r="53" spans="1:7" s="11" customFormat="1" ht="15" customHeight="1">
      <c r="A53" s="257" t="s">
        <v>3</v>
      </c>
      <c r="B53" s="259">
        <v>101738.1</v>
      </c>
      <c r="C53" s="259">
        <v>0</v>
      </c>
      <c r="D53" s="259">
        <v>0</v>
      </c>
      <c r="E53" s="253">
        <v>0</v>
      </c>
      <c r="F53" s="253">
        <v>0</v>
      </c>
      <c r="G53" s="58"/>
    </row>
    <row r="54" spans="1:7" s="11" customFormat="1" ht="15" customHeight="1">
      <c r="A54" s="257" t="s">
        <v>2</v>
      </c>
      <c r="B54" s="259">
        <v>6334.1</v>
      </c>
      <c r="C54" s="259">
        <v>0</v>
      </c>
      <c r="D54" s="259">
        <v>0</v>
      </c>
      <c r="E54" s="253">
        <v>0</v>
      </c>
      <c r="F54" s="253">
        <v>0</v>
      </c>
      <c r="G54" s="58"/>
    </row>
    <row r="55" spans="1:7" s="11" customFormat="1" ht="38.25">
      <c r="A55" s="258" t="s">
        <v>213</v>
      </c>
      <c r="B55" s="266">
        <f>SUM(B56:B58)</f>
        <v>85827.400000000009</v>
      </c>
      <c r="C55" s="259">
        <v>0</v>
      </c>
      <c r="D55" s="259">
        <v>0</v>
      </c>
      <c r="E55" s="253">
        <v>0</v>
      </c>
      <c r="F55" s="253">
        <v>0</v>
      </c>
      <c r="G55" s="58"/>
    </row>
    <row r="56" spans="1:7" s="11" customFormat="1" ht="15" customHeight="1">
      <c r="A56" s="257" t="s">
        <v>2</v>
      </c>
      <c r="B56" s="259">
        <v>8582.7999999999993</v>
      </c>
      <c r="C56" s="259">
        <v>0</v>
      </c>
      <c r="D56" s="259">
        <v>0</v>
      </c>
      <c r="E56" s="253">
        <v>0</v>
      </c>
      <c r="F56" s="253">
        <v>0</v>
      </c>
      <c r="G56" s="58"/>
    </row>
    <row r="57" spans="1:7" s="11" customFormat="1" ht="15" customHeight="1">
      <c r="A57" s="257" t="s">
        <v>3</v>
      </c>
      <c r="B57" s="259">
        <v>67352.600000000006</v>
      </c>
      <c r="C57" s="259">
        <v>0</v>
      </c>
      <c r="D57" s="259">
        <v>0</v>
      </c>
      <c r="E57" s="253">
        <v>0</v>
      </c>
      <c r="F57" s="253">
        <v>0</v>
      </c>
      <c r="G57" s="58"/>
    </row>
    <row r="58" spans="1:7" s="11" customFormat="1" ht="15" customHeight="1">
      <c r="A58" s="257" t="s">
        <v>4</v>
      </c>
      <c r="B58" s="259">
        <v>9892</v>
      </c>
      <c r="C58" s="259">
        <v>0</v>
      </c>
      <c r="D58" s="259">
        <v>0</v>
      </c>
      <c r="E58" s="253">
        <v>0</v>
      </c>
      <c r="F58" s="253">
        <v>0</v>
      </c>
      <c r="G58" s="58"/>
    </row>
    <row r="59" spans="1:7" s="11" customFormat="1" ht="38.25">
      <c r="A59" s="258" t="s">
        <v>214</v>
      </c>
      <c r="B59" s="266">
        <f>SUM(B60:B62)</f>
        <v>13078.099999999999</v>
      </c>
      <c r="C59" s="259">
        <v>0</v>
      </c>
      <c r="D59" s="259">
        <v>0</v>
      </c>
      <c r="E59" s="253">
        <v>0</v>
      </c>
      <c r="F59" s="253">
        <v>0</v>
      </c>
      <c r="G59" s="58"/>
    </row>
    <row r="60" spans="1:7" s="11" customFormat="1" ht="15" customHeight="1">
      <c r="A60" s="257" t="s">
        <v>2</v>
      </c>
      <c r="B60" s="259">
        <v>1307.8</v>
      </c>
      <c r="C60" s="259">
        <v>0</v>
      </c>
      <c r="D60" s="259">
        <v>0</v>
      </c>
      <c r="E60" s="253">
        <v>0</v>
      </c>
      <c r="F60" s="253">
        <v>0</v>
      </c>
      <c r="G60" s="58"/>
    </row>
    <row r="61" spans="1:7" s="11" customFormat="1" ht="15" customHeight="1">
      <c r="A61" s="257" t="s">
        <v>3</v>
      </c>
      <c r="B61" s="259">
        <v>7180</v>
      </c>
      <c r="C61" s="259">
        <v>0</v>
      </c>
      <c r="D61" s="259">
        <v>0</v>
      </c>
      <c r="E61" s="253">
        <v>0</v>
      </c>
      <c r="F61" s="253">
        <v>0</v>
      </c>
      <c r="G61" s="58"/>
    </row>
    <row r="62" spans="1:7" s="11" customFormat="1" ht="15" customHeight="1">
      <c r="A62" s="257" t="s">
        <v>4</v>
      </c>
      <c r="B62" s="259">
        <v>4590.3</v>
      </c>
      <c r="C62" s="259">
        <v>0</v>
      </c>
      <c r="D62" s="259">
        <v>0</v>
      </c>
      <c r="E62" s="253">
        <v>0</v>
      </c>
      <c r="F62" s="253">
        <v>0</v>
      </c>
      <c r="G62" s="58"/>
    </row>
    <row r="63" spans="1:7" s="10" customFormat="1" ht="28.5">
      <c r="A63" s="255" t="s">
        <v>208</v>
      </c>
      <c r="B63" s="261">
        <f>B64</f>
        <v>4170.3999999999996</v>
      </c>
      <c r="C63" s="259">
        <v>0</v>
      </c>
      <c r="D63" s="259">
        <v>0</v>
      </c>
      <c r="E63" s="253">
        <v>0</v>
      </c>
      <c r="F63" s="253">
        <v>0</v>
      </c>
      <c r="G63" s="62"/>
    </row>
    <row r="64" spans="1:7" s="11" customFormat="1" ht="52.5" customHeight="1">
      <c r="A64" s="262" t="s">
        <v>215</v>
      </c>
      <c r="B64" s="260">
        <f>SUM(B65:B66)</f>
        <v>4170.3999999999996</v>
      </c>
      <c r="C64" s="259">
        <v>0</v>
      </c>
      <c r="D64" s="259">
        <v>0</v>
      </c>
      <c r="E64" s="253">
        <v>0</v>
      </c>
      <c r="F64" s="253">
        <v>0</v>
      </c>
      <c r="G64" s="60"/>
    </row>
    <row r="65" spans="1:7" s="11" customFormat="1" ht="15" customHeight="1">
      <c r="A65" s="257" t="s">
        <v>3</v>
      </c>
      <c r="B65" s="259">
        <v>3961.9</v>
      </c>
      <c r="C65" s="259">
        <v>0</v>
      </c>
      <c r="D65" s="259">
        <v>0</v>
      </c>
      <c r="E65" s="253">
        <v>0</v>
      </c>
      <c r="F65" s="253">
        <v>0</v>
      </c>
      <c r="G65" s="58"/>
    </row>
    <row r="66" spans="1:7" s="11" customFormat="1" ht="15" customHeight="1">
      <c r="A66" s="257" t="s">
        <v>2</v>
      </c>
      <c r="B66" s="259">
        <v>208.5</v>
      </c>
      <c r="C66" s="259">
        <v>0</v>
      </c>
      <c r="D66" s="259">
        <v>0</v>
      </c>
      <c r="E66" s="253">
        <v>0</v>
      </c>
      <c r="F66" s="253">
        <v>0</v>
      </c>
      <c r="G66" s="58"/>
    </row>
    <row r="67" spans="1:7" s="11" customFormat="1" ht="15" customHeight="1">
      <c r="A67" s="267"/>
      <c r="B67" s="268"/>
      <c r="C67" s="268"/>
      <c r="D67" s="268"/>
      <c r="E67" s="269"/>
      <c r="F67" s="269"/>
      <c r="G67" s="58"/>
    </row>
    <row r="68" spans="1:7" s="11" customFormat="1" ht="12" customHeight="1">
      <c r="A68" s="6"/>
      <c r="B68" s="63"/>
      <c r="C68" s="63"/>
      <c r="D68" s="63"/>
      <c r="E68" s="64"/>
      <c r="F68" s="65"/>
      <c r="G68" s="50"/>
    </row>
    <row r="69" spans="1:7" s="11" customFormat="1" ht="37.5" customHeight="1">
      <c r="A69" s="272" t="s">
        <v>64</v>
      </c>
      <c r="B69" s="272"/>
      <c r="C69" s="272"/>
      <c r="D69" s="272"/>
      <c r="E69" s="272"/>
      <c r="F69" s="272"/>
      <c r="G69" s="216"/>
    </row>
    <row r="70" spans="1:7" s="11" customFormat="1" ht="17.25" customHeight="1">
      <c r="A70" s="239"/>
      <c r="B70" s="239"/>
      <c r="C70" s="239"/>
      <c r="D70" s="239"/>
      <c r="E70" s="239"/>
      <c r="F70" s="126" t="s">
        <v>14</v>
      </c>
      <c r="G70" s="216"/>
    </row>
    <row r="71" spans="1:7" s="11" customFormat="1" ht="90">
      <c r="A71" s="72" t="s">
        <v>30</v>
      </c>
      <c r="B71" s="72" t="s">
        <v>72</v>
      </c>
      <c r="C71" s="72" t="s">
        <v>73</v>
      </c>
      <c r="D71" s="72" t="s">
        <v>74</v>
      </c>
      <c r="E71" s="72" t="s">
        <v>25</v>
      </c>
      <c r="F71" s="72" t="s">
        <v>26</v>
      </c>
      <c r="G71" s="216"/>
    </row>
    <row r="72" spans="1:7" s="11" customFormat="1" ht="28.5">
      <c r="A72" s="240" t="s">
        <v>38</v>
      </c>
      <c r="B72" s="241">
        <f>B73+B76+B79</f>
        <v>2307.6999999999998</v>
      </c>
      <c r="C72" s="241">
        <f t="shared" ref="C72:D72" si="13">C73+C76+C79</f>
        <v>0</v>
      </c>
      <c r="D72" s="241">
        <f t="shared" si="13"/>
        <v>0</v>
      </c>
      <c r="E72" s="242">
        <v>0</v>
      </c>
      <c r="F72" s="242">
        <f t="shared" ref="F72:F77" si="14">D72/B72*100</f>
        <v>0</v>
      </c>
      <c r="G72" s="216"/>
    </row>
    <row r="73" spans="1:7" s="11" customFormat="1" ht="17.25" customHeight="1">
      <c r="A73" s="86" t="s">
        <v>41</v>
      </c>
      <c r="B73" s="243">
        <f t="shared" ref="B73:D74" si="15">B74</f>
        <v>50</v>
      </c>
      <c r="C73" s="243">
        <f t="shared" si="15"/>
        <v>0</v>
      </c>
      <c r="D73" s="243">
        <f t="shared" si="15"/>
        <v>0</v>
      </c>
      <c r="E73" s="242">
        <v>0</v>
      </c>
      <c r="F73" s="242">
        <f t="shared" si="14"/>
        <v>0</v>
      </c>
      <c r="G73" s="216"/>
    </row>
    <row r="74" spans="1:7" s="11" customFormat="1" ht="60">
      <c r="A74" s="110" t="s">
        <v>110</v>
      </c>
      <c r="B74" s="244">
        <f t="shared" si="15"/>
        <v>50</v>
      </c>
      <c r="C74" s="244">
        <f t="shared" si="15"/>
        <v>0</v>
      </c>
      <c r="D74" s="244">
        <f t="shared" si="15"/>
        <v>0</v>
      </c>
      <c r="E74" s="245">
        <v>0</v>
      </c>
      <c r="F74" s="245">
        <f t="shared" si="14"/>
        <v>0</v>
      </c>
      <c r="G74" s="216"/>
    </row>
    <row r="75" spans="1:7" s="11" customFormat="1" ht="33.75" customHeight="1">
      <c r="A75" s="236" t="s">
        <v>195</v>
      </c>
      <c r="B75" s="246">
        <f>B133</f>
        <v>50</v>
      </c>
      <c r="C75" s="246">
        <f t="shared" ref="C75:D75" si="16">C133</f>
        <v>0</v>
      </c>
      <c r="D75" s="246">
        <f t="shared" si="16"/>
        <v>0</v>
      </c>
      <c r="E75" s="247">
        <v>0</v>
      </c>
      <c r="F75" s="247">
        <f t="shared" si="14"/>
        <v>0</v>
      </c>
      <c r="G75" s="216"/>
    </row>
    <row r="76" spans="1:7" s="11" customFormat="1" ht="40.5" customHeight="1">
      <c r="A76" s="86" t="s">
        <v>202</v>
      </c>
      <c r="B76" s="243">
        <f>B77</f>
        <v>331.7</v>
      </c>
      <c r="C76" s="243">
        <f>C77</f>
        <v>0</v>
      </c>
      <c r="D76" s="243">
        <f>D77</f>
        <v>0</v>
      </c>
      <c r="E76" s="242">
        <v>0</v>
      </c>
      <c r="F76" s="242">
        <f t="shared" si="14"/>
        <v>0</v>
      </c>
      <c r="G76" s="216"/>
    </row>
    <row r="77" spans="1:7" s="11" customFormat="1" ht="45.75" customHeight="1">
      <c r="A77" s="110" t="s">
        <v>192</v>
      </c>
      <c r="B77" s="134">
        <f>B78</f>
        <v>331.7</v>
      </c>
      <c r="C77" s="134">
        <f>C311</f>
        <v>0</v>
      </c>
      <c r="D77" s="134">
        <f>D311</f>
        <v>0</v>
      </c>
      <c r="E77" s="248">
        <v>0</v>
      </c>
      <c r="F77" s="248">
        <f t="shared" si="14"/>
        <v>0</v>
      </c>
      <c r="G77" s="216"/>
    </row>
    <row r="78" spans="1:7" s="11" customFormat="1" ht="30">
      <c r="A78" s="236" t="s">
        <v>195</v>
      </c>
      <c r="B78" s="134">
        <f>B311</f>
        <v>331.7</v>
      </c>
      <c r="C78" s="134">
        <f t="shared" ref="C78:D78" si="17">C311</f>
        <v>0</v>
      </c>
      <c r="D78" s="134">
        <f t="shared" si="17"/>
        <v>0</v>
      </c>
      <c r="E78" s="248">
        <v>0</v>
      </c>
      <c r="F78" s="248">
        <f t="shared" ref="F78" si="18">D78/B78*100</f>
        <v>0</v>
      </c>
      <c r="G78" s="216"/>
    </row>
    <row r="79" spans="1:7" s="11" customFormat="1" ht="42.75">
      <c r="A79" s="230" t="s">
        <v>69</v>
      </c>
      <c r="B79" s="249">
        <f>B323</f>
        <v>1926</v>
      </c>
      <c r="C79" s="249">
        <f t="shared" ref="C79:D79" si="19">C323</f>
        <v>0</v>
      </c>
      <c r="D79" s="249">
        <f t="shared" si="19"/>
        <v>0</v>
      </c>
      <c r="E79" s="250">
        <v>0</v>
      </c>
      <c r="F79" s="250">
        <f t="shared" ref="F79" si="20">D79/B79*100</f>
        <v>0</v>
      </c>
      <c r="G79" s="216"/>
    </row>
    <row r="80" spans="1:7" s="11" customFormat="1" ht="9" customHeight="1">
      <c r="A80" s="6"/>
      <c r="B80" s="63"/>
      <c r="C80" s="63"/>
      <c r="D80" s="63"/>
      <c r="E80" s="18"/>
      <c r="F80" s="19"/>
      <c r="G80" s="50"/>
    </row>
    <row r="81" spans="1:7" s="43" customFormat="1" ht="18.600000000000001" customHeight="1">
      <c r="A81" s="272" t="s">
        <v>84</v>
      </c>
      <c r="B81" s="272"/>
      <c r="C81" s="272"/>
      <c r="D81" s="272"/>
      <c r="E81" s="272"/>
      <c r="F81" s="272"/>
      <c r="G81" s="272"/>
    </row>
    <row r="82" spans="1:7" s="43" customFormat="1" ht="19.899999999999999" customHeight="1">
      <c r="A82" s="273" t="s">
        <v>85</v>
      </c>
      <c r="B82" s="273"/>
      <c r="C82" s="273"/>
      <c r="D82" s="273"/>
      <c r="E82" s="273"/>
      <c r="F82" s="273"/>
      <c r="G82" s="273"/>
    </row>
    <row r="83" spans="1:7" s="43" customFormat="1" ht="20.25" customHeight="1">
      <c r="A83" s="273" t="s">
        <v>55</v>
      </c>
      <c r="B83" s="273"/>
      <c r="C83" s="273"/>
      <c r="D83" s="273"/>
      <c r="E83" s="273"/>
      <c r="F83" s="273"/>
      <c r="G83" s="273"/>
    </row>
    <row r="84" spans="1:7" s="25" customFormat="1" ht="31.15" customHeight="1">
      <c r="A84" s="273" t="s">
        <v>86</v>
      </c>
      <c r="B84" s="273"/>
      <c r="C84" s="273"/>
      <c r="D84" s="273"/>
      <c r="E84" s="273"/>
      <c r="F84" s="273"/>
      <c r="G84" s="273"/>
    </row>
    <row r="85" spans="1:7" s="43" customFormat="1" ht="15.6" customHeight="1">
      <c r="A85" s="44"/>
      <c r="B85" s="45"/>
      <c r="C85" s="45"/>
      <c r="E85" s="46"/>
      <c r="F85" s="47"/>
      <c r="G85" s="48" t="s">
        <v>14</v>
      </c>
    </row>
    <row r="86" spans="1:7" s="11" customFormat="1" ht="90" customHeight="1">
      <c r="A86" s="71" t="s">
        <v>1</v>
      </c>
      <c r="B86" s="72" t="s">
        <v>72</v>
      </c>
      <c r="C86" s="72" t="s">
        <v>73</v>
      </c>
      <c r="D86" s="72" t="s">
        <v>74</v>
      </c>
      <c r="E86" s="72" t="s">
        <v>25</v>
      </c>
      <c r="F86" s="72" t="s">
        <v>26</v>
      </c>
      <c r="G86" s="72" t="s">
        <v>39</v>
      </c>
    </row>
    <row r="87" spans="1:7" ht="17.45" customHeight="1">
      <c r="A87" s="73" t="s">
        <v>5</v>
      </c>
      <c r="B87" s="74">
        <f>B92+B100+B103</f>
        <v>3036535.9000000004</v>
      </c>
      <c r="C87" s="74">
        <f t="shared" ref="C87:D87" si="21">C92+C100+C103</f>
        <v>503972.50000000006</v>
      </c>
      <c r="D87" s="74">
        <f t="shared" si="21"/>
        <v>494704.60000000003</v>
      </c>
      <c r="E87" s="75">
        <f t="shared" ref="E87:E92" si="22">D87/C87*100</f>
        <v>98.161030611789329</v>
      </c>
      <c r="F87" s="75">
        <f t="shared" ref="F87:F92" si="23">D87/B87*100</f>
        <v>16.291742178974403</v>
      </c>
      <c r="G87" s="76"/>
    </row>
    <row r="88" spans="1:7" ht="17.45" customHeight="1">
      <c r="A88" s="77" t="s">
        <v>2</v>
      </c>
      <c r="B88" s="78">
        <f>B87-B89-B90</f>
        <v>617826.00000000035</v>
      </c>
      <c r="C88" s="79">
        <v>67896.800000000003</v>
      </c>
      <c r="D88" s="79">
        <v>63013.2</v>
      </c>
      <c r="E88" s="80">
        <f t="shared" si="22"/>
        <v>92.807319343474205</v>
      </c>
      <c r="F88" s="80">
        <f t="shared" si="23"/>
        <v>10.199182294043947</v>
      </c>
      <c r="G88" s="76"/>
    </row>
    <row r="89" spans="1:7" ht="17.45" customHeight="1">
      <c r="A89" s="77" t="s">
        <v>3</v>
      </c>
      <c r="B89" s="78">
        <v>2328176</v>
      </c>
      <c r="C89" s="78">
        <v>384574</v>
      </c>
      <c r="D89" s="78">
        <v>380416.2</v>
      </c>
      <c r="E89" s="80">
        <f t="shared" si="22"/>
        <v>98.91885566886998</v>
      </c>
      <c r="F89" s="80">
        <f t="shared" si="23"/>
        <v>16.339666760588546</v>
      </c>
      <c r="G89" s="76"/>
    </row>
    <row r="90" spans="1:7" ht="17.45" customHeight="1">
      <c r="A90" s="81" t="s">
        <v>4</v>
      </c>
      <c r="B90" s="79">
        <v>90533.9</v>
      </c>
      <c r="C90" s="79">
        <v>19586.400000000001</v>
      </c>
      <c r="D90" s="79">
        <v>18532.3</v>
      </c>
      <c r="E90" s="80">
        <f t="shared" si="22"/>
        <v>94.618204468406645</v>
      </c>
      <c r="F90" s="80">
        <f>D90/B90*100</f>
        <v>20.470011785640519</v>
      </c>
      <c r="G90" s="76"/>
    </row>
    <row r="91" spans="1:7" ht="90">
      <c r="A91" s="71" t="s">
        <v>1</v>
      </c>
      <c r="B91" s="72" t="s">
        <v>72</v>
      </c>
      <c r="C91" s="72" t="s">
        <v>73</v>
      </c>
      <c r="D91" s="72" t="s">
        <v>74</v>
      </c>
      <c r="E91" s="72" t="s">
        <v>25</v>
      </c>
      <c r="F91" s="72" t="s">
        <v>26</v>
      </c>
      <c r="G91" s="72" t="s">
        <v>39</v>
      </c>
    </row>
    <row r="92" spans="1:7" s="14" customFormat="1" ht="45">
      <c r="A92" s="82" t="s">
        <v>87</v>
      </c>
      <c r="B92" s="83">
        <f>B93+B94+B95+B96+B97+B98+B99</f>
        <v>2962843.4000000004</v>
      </c>
      <c r="C92" s="83">
        <f t="shared" ref="C92:D92" si="24">C93+C94+C95+C96+C97+C98+C99</f>
        <v>487654.40000000008</v>
      </c>
      <c r="D92" s="83">
        <f t="shared" si="24"/>
        <v>480180.10000000003</v>
      </c>
      <c r="E92" s="84">
        <f t="shared" si="22"/>
        <v>98.467295691374872</v>
      </c>
      <c r="F92" s="84">
        <f t="shared" si="23"/>
        <v>16.206732357167443</v>
      </c>
      <c r="G92" s="85"/>
    </row>
    <row r="93" spans="1:7" s="14" customFormat="1" ht="30">
      <c r="A93" s="82" t="s">
        <v>88</v>
      </c>
      <c r="B93" s="83">
        <v>153708.5</v>
      </c>
      <c r="C93" s="83">
        <v>757.4</v>
      </c>
      <c r="D93" s="83">
        <v>757.4</v>
      </c>
      <c r="E93" s="84">
        <f t="shared" ref="E93:E103" si="25">D93/C93*100</f>
        <v>100</v>
      </c>
      <c r="F93" s="84">
        <f t="shared" ref="F93:F103" si="26">D93/B93*100</f>
        <v>0.49275088885780555</v>
      </c>
      <c r="G93" s="85"/>
    </row>
    <row r="94" spans="1:7" s="14" customFormat="1" ht="129.75" customHeight="1">
      <c r="A94" s="110" t="s">
        <v>89</v>
      </c>
      <c r="B94" s="83">
        <v>2009288</v>
      </c>
      <c r="C94" s="83">
        <v>366763.5</v>
      </c>
      <c r="D94" s="83">
        <v>360661.3</v>
      </c>
      <c r="E94" s="84">
        <f t="shared" si="25"/>
        <v>98.33620303001797</v>
      </c>
      <c r="F94" s="84">
        <f t="shared" si="26"/>
        <v>17.949706562722714</v>
      </c>
      <c r="G94" s="85" t="s">
        <v>216</v>
      </c>
    </row>
    <row r="95" spans="1:7" s="14" customFormat="1" ht="45">
      <c r="A95" s="110" t="s">
        <v>90</v>
      </c>
      <c r="B95" s="83">
        <v>74201.399999999994</v>
      </c>
      <c r="C95" s="83">
        <v>16707.7</v>
      </c>
      <c r="D95" s="83">
        <v>16701.2</v>
      </c>
      <c r="E95" s="84">
        <f t="shared" si="25"/>
        <v>99.961095782184259</v>
      </c>
      <c r="F95" s="84">
        <f t="shared" si="26"/>
        <v>22.507931117202642</v>
      </c>
      <c r="G95" s="85"/>
    </row>
    <row r="96" spans="1:7" s="14" customFormat="1" ht="51">
      <c r="A96" s="110" t="s">
        <v>91</v>
      </c>
      <c r="B96" s="83">
        <v>32723.7</v>
      </c>
      <c r="C96" s="83">
        <v>800</v>
      </c>
      <c r="D96" s="83">
        <v>631.4</v>
      </c>
      <c r="E96" s="84">
        <f t="shared" si="25"/>
        <v>78.924999999999997</v>
      </c>
      <c r="F96" s="84">
        <f t="shared" si="26"/>
        <v>1.9294884135962618</v>
      </c>
      <c r="G96" s="85" t="s">
        <v>113</v>
      </c>
    </row>
    <row r="97" spans="1:7" s="14" customFormat="1" ht="38.25">
      <c r="A97" s="110" t="s">
        <v>92</v>
      </c>
      <c r="B97" s="83">
        <v>307.7</v>
      </c>
      <c r="C97" s="83">
        <v>125.4</v>
      </c>
      <c r="D97" s="83">
        <v>106.5</v>
      </c>
      <c r="E97" s="84">
        <f t="shared" si="25"/>
        <v>84.928229665071768</v>
      </c>
      <c r="F97" s="84">
        <f t="shared" si="26"/>
        <v>34.611634709132275</v>
      </c>
      <c r="G97" s="85" t="s">
        <v>112</v>
      </c>
    </row>
    <row r="98" spans="1:7" s="14" customFormat="1" ht="30" customHeight="1">
      <c r="A98" s="110" t="s">
        <v>93</v>
      </c>
      <c r="B98" s="83">
        <v>621069.30000000005</v>
      </c>
      <c r="C98" s="83">
        <v>84614.1</v>
      </c>
      <c r="D98" s="83">
        <v>84614.1</v>
      </c>
      <c r="E98" s="84">
        <f t="shared" si="25"/>
        <v>100</v>
      </c>
      <c r="F98" s="84">
        <f t="shared" si="26"/>
        <v>13.623938584631375</v>
      </c>
      <c r="G98" s="85"/>
    </row>
    <row r="99" spans="1:7" s="14" customFormat="1" ht="51">
      <c r="A99" s="110" t="s">
        <v>94</v>
      </c>
      <c r="B99" s="83">
        <v>71544.800000000003</v>
      </c>
      <c r="C99" s="83">
        <v>17886.3</v>
      </c>
      <c r="D99" s="83">
        <v>16708.2</v>
      </c>
      <c r="E99" s="84">
        <f t="shared" si="25"/>
        <v>93.41339460928198</v>
      </c>
      <c r="F99" s="84">
        <f t="shared" si="26"/>
        <v>23.353479218615469</v>
      </c>
      <c r="G99" s="85" t="s">
        <v>114</v>
      </c>
    </row>
    <row r="100" spans="1:7" s="14" customFormat="1">
      <c r="A100" s="110" t="s">
        <v>95</v>
      </c>
      <c r="B100" s="83">
        <f>B101+B102</f>
        <v>30527.8</v>
      </c>
      <c r="C100" s="83">
        <f t="shared" ref="C100:D100" si="27">C101+C102</f>
        <v>3568.3</v>
      </c>
      <c r="D100" s="83">
        <f t="shared" si="27"/>
        <v>3568.3</v>
      </c>
      <c r="E100" s="84">
        <f t="shared" si="25"/>
        <v>100</v>
      </c>
      <c r="F100" s="84">
        <f t="shared" si="26"/>
        <v>11.688690308505691</v>
      </c>
      <c r="G100" s="85"/>
    </row>
    <row r="101" spans="1:7" s="116" customFormat="1" ht="45">
      <c r="A101" s="110" t="s">
        <v>96</v>
      </c>
      <c r="B101" s="114">
        <v>29813.5</v>
      </c>
      <c r="C101" s="114">
        <v>3568.3</v>
      </c>
      <c r="D101" s="114">
        <v>3568.3</v>
      </c>
      <c r="E101" s="84">
        <f t="shared" si="25"/>
        <v>100</v>
      </c>
      <c r="F101" s="84">
        <f t="shared" si="26"/>
        <v>11.968738994079864</v>
      </c>
      <c r="G101" s="115"/>
    </row>
    <row r="102" spans="1:7" s="11" customFormat="1" ht="20.25" customHeight="1">
      <c r="A102" s="110" t="s">
        <v>97</v>
      </c>
      <c r="B102" s="117">
        <v>714.3</v>
      </c>
      <c r="C102" s="117">
        <v>0</v>
      </c>
      <c r="D102" s="117">
        <v>0</v>
      </c>
      <c r="E102" s="84">
        <v>0</v>
      </c>
      <c r="F102" s="84">
        <f t="shared" si="26"/>
        <v>0</v>
      </c>
      <c r="G102" s="72"/>
    </row>
    <row r="103" spans="1:7" s="116" customFormat="1" ht="59.25" customHeight="1">
      <c r="A103" s="110" t="s">
        <v>98</v>
      </c>
      <c r="B103" s="83">
        <v>43164.7</v>
      </c>
      <c r="C103" s="83">
        <v>12749.8</v>
      </c>
      <c r="D103" s="83">
        <v>10956.2</v>
      </c>
      <c r="E103" s="84">
        <f t="shared" si="25"/>
        <v>85.932328350248639</v>
      </c>
      <c r="F103" s="84">
        <f t="shared" si="26"/>
        <v>25.382314715496694</v>
      </c>
      <c r="G103" s="115" t="s">
        <v>115</v>
      </c>
    </row>
    <row r="104" spans="1:7" s="15" customFormat="1" ht="8.25" customHeight="1">
      <c r="A104" s="2"/>
      <c r="B104" s="16"/>
      <c r="C104" s="16"/>
      <c r="D104" s="16"/>
      <c r="E104" s="66"/>
      <c r="F104" s="66"/>
      <c r="G104" s="67"/>
    </row>
    <row r="105" spans="1:7" s="92" customFormat="1" ht="24.75" customHeight="1">
      <c r="A105" s="272" t="s">
        <v>99</v>
      </c>
      <c r="B105" s="272"/>
      <c r="C105" s="272"/>
      <c r="D105" s="272"/>
      <c r="E105" s="272"/>
      <c r="F105" s="272"/>
      <c r="G105" s="272"/>
    </row>
    <row r="106" spans="1:7" s="43" customFormat="1" ht="15.75" customHeight="1">
      <c r="A106" s="273" t="s">
        <v>100</v>
      </c>
      <c r="B106" s="273"/>
      <c r="C106" s="273"/>
      <c r="D106" s="273"/>
      <c r="E106" s="273"/>
      <c r="F106" s="273"/>
      <c r="G106" s="273"/>
    </row>
    <row r="107" spans="1:7" s="43" customFormat="1" ht="15.75">
      <c r="A107" s="273" t="s">
        <v>102</v>
      </c>
      <c r="B107" s="273"/>
      <c r="C107" s="273"/>
      <c r="D107" s="273"/>
      <c r="E107" s="273"/>
      <c r="F107" s="273"/>
      <c r="G107" s="273"/>
    </row>
    <row r="108" spans="1:7" s="25" customFormat="1" ht="62.25" customHeight="1">
      <c r="A108" s="273" t="s">
        <v>101</v>
      </c>
      <c r="B108" s="273"/>
      <c r="C108" s="273"/>
      <c r="D108" s="273"/>
      <c r="E108" s="273"/>
      <c r="F108" s="273"/>
      <c r="G108" s="273"/>
    </row>
    <row r="109" spans="1:7" s="43" customFormat="1" ht="16.899999999999999" customHeight="1">
      <c r="A109" s="93"/>
      <c r="B109" s="93"/>
      <c r="C109" s="93"/>
      <c r="E109" s="94"/>
      <c r="F109" s="95"/>
      <c r="G109" s="96" t="s">
        <v>14</v>
      </c>
    </row>
    <row r="110" spans="1:7" s="11" customFormat="1" ht="91.5" customHeight="1">
      <c r="A110" s="71" t="s">
        <v>1</v>
      </c>
      <c r="B110" s="72" t="s">
        <v>72</v>
      </c>
      <c r="C110" s="72" t="s">
        <v>73</v>
      </c>
      <c r="D110" s="72" t="s">
        <v>74</v>
      </c>
      <c r="E110" s="72" t="s">
        <v>25</v>
      </c>
      <c r="F110" s="72" t="s">
        <v>26</v>
      </c>
      <c r="G110" s="72" t="s">
        <v>39</v>
      </c>
    </row>
    <row r="111" spans="1:7" ht="17.45" customHeight="1">
      <c r="A111" s="86" t="s">
        <v>5</v>
      </c>
      <c r="B111" s="74">
        <f>B114</f>
        <v>280511.8</v>
      </c>
      <c r="C111" s="74">
        <f>C114</f>
        <v>53045.2</v>
      </c>
      <c r="D111" s="74">
        <f>D114</f>
        <v>53045.2</v>
      </c>
      <c r="E111" s="74">
        <f>E114</f>
        <v>100</v>
      </c>
      <c r="F111" s="74">
        <f>F114</f>
        <v>18.910149234363761</v>
      </c>
      <c r="G111" s="87"/>
    </row>
    <row r="112" spans="1:7" ht="17.45" customHeight="1">
      <c r="A112" s="81" t="s">
        <v>2</v>
      </c>
      <c r="B112" s="78">
        <f>B111-B113</f>
        <v>263405.3</v>
      </c>
      <c r="C112" s="78">
        <f>C111-C113</f>
        <v>48188</v>
      </c>
      <c r="D112" s="78">
        <f>D111-D113</f>
        <v>48188</v>
      </c>
      <c r="E112" s="88">
        <f>D112/C112*100</f>
        <v>100</v>
      </c>
      <c r="F112" s="89">
        <f>D112/B112*100</f>
        <v>18.294240852405022</v>
      </c>
      <c r="G112" s="87"/>
    </row>
    <row r="113" spans="1:7" ht="17.45" customHeight="1">
      <c r="A113" s="81" t="s">
        <v>3</v>
      </c>
      <c r="B113" s="78">
        <v>17106.5</v>
      </c>
      <c r="C113" s="78">
        <v>4857.2</v>
      </c>
      <c r="D113" s="78">
        <v>4857.2</v>
      </c>
      <c r="E113" s="88">
        <f>D113/C113*100</f>
        <v>100</v>
      </c>
      <c r="F113" s="89">
        <f>D113/B113*100</f>
        <v>28.39388536521205</v>
      </c>
      <c r="G113" s="87"/>
    </row>
    <row r="114" spans="1:7" s="17" customFormat="1" ht="30">
      <c r="A114" s="90" t="s">
        <v>6</v>
      </c>
      <c r="B114" s="84">
        <f>B115</f>
        <v>280511.8</v>
      </c>
      <c r="C114" s="84">
        <f t="shared" ref="C114:D114" si="28">C115</f>
        <v>53045.2</v>
      </c>
      <c r="D114" s="84">
        <f t="shared" si="28"/>
        <v>53045.2</v>
      </c>
      <c r="E114" s="88">
        <f>D114/C114*100</f>
        <v>100</v>
      </c>
      <c r="F114" s="89">
        <f>D114/B114*100</f>
        <v>18.910149234363761</v>
      </c>
      <c r="G114" s="91"/>
    </row>
    <row r="115" spans="1:7" s="17" customFormat="1" ht="91.5" customHeight="1">
      <c r="A115" s="110" t="s">
        <v>103</v>
      </c>
      <c r="B115" s="84">
        <v>280511.8</v>
      </c>
      <c r="C115" s="84">
        <v>53045.2</v>
      </c>
      <c r="D115" s="84">
        <v>53045.2</v>
      </c>
      <c r="E115" s="88">
        <f>D115/C115*100</f>
        <v>100</v>
      </c>
      <c r="F115" s="89">
        <f>D115/B115*100</f>
        <v>18.910149234363761</v>
      </c>
      <c r="G115" s="91"/>
    </row>
    <row r="116" spans="1:7" s="101" customFormat="1" ht="18" customHeight="1">
      <c r="A116" s="97"/>
      <c r="B116" s="98"/>
      <c r="C116" s="98"/>
      <c r="D116" s="98"/>
      <c r="E116" s="99"/>
      <c r="F116" s="100"/>
      <c r="G116" s="100"/>
    </row>
    <row r="117" spans="1:7" s="43" customFormat="1" ht="18.600000000000001" customHeight="1">
      <c r="A117" s="272" t="s">
        <v>40</v>
      </c>
      <c r="B117" s="272"/>
      <c r="C117" s="272"/>
      <c r="D117" s="272"/>
      <c r="E117" s="272"/>
      <c r="F117" s="272"/>
      <c r="G117" s="272"/>
    </row>
    <row r="118" spans="1:7" s="43" customFormat="1" ht="15.75">
      <c r="A118" s="273" t="s">
        <v>104</v>
      </c>
      <c r="B118" s="273"/>
      <c r="C118" s="273"/>
      <c r="D118" s="273"/>
      <c r="E118" s="273"/>
      <c r="F118" s="273"/>
      <c r="G118" s="273"/>
    </row>
    <row r="119" spans="1:7" s="43" customFormat="1" ht="20.25" customHeight="1">
      <c r="A119" s="273" t="s">
        <v>8</v>
      </c>
      <c r="B119" s="273"/>
      <c r="C119" s="273"/>
      <c r="D119" s="273"/>
      <c r="E119" s="273"/>
      <c r="F119" s="273"/>
      <c r="G119" s="273"/>
    </row>
    <row r="120" spans="1:7" s="25" customFormat="1" ht="31.5" customHeight="1">
      <c r="A120" s="273" t="s">
        <v>105</v>
      </c>
      <c r="B120" s="273"/>
      <c r="C120" s="273"/>
      <c r="D120" s="273"/>
      <c r="E120" s="273"/>
      <c r="F120" s="273"/>
      <c r="G120" s="273"/>
    </row>
    <row r="121" spans="1:7" s="43" customFormat="1" ht="15.6" customHeight="1">
      <c r="A121" s="44"/>
      <c r="B121" s="45"/>
      <c r="C121" s="45"/>
      <c r="E121" s="46"/>
      <c r="F121" s="47"/>
      <c r="G121" s="96" t="s">
        <v>14</v>
      </c>
    </row>
    <row r="122" spans="1:7" s="11" customFormat="1" ht="90">
      <c r="A122" s="71" t="s">
        <v>1</v>
      </c>
      <c r="B122" s="72" t="s">
        <v>72</v>
      </c>
      <c r="C122" s="72" t="s">
        <v>73</v>
      </c>
      <c r="D122" s="72" t="s">
        <v>74</v>
      </c>
      <c r="E122" s="72" t="s">
        <v>25</v>
      </c>
      <c r="F122" s="72" t="s">
        <v>26</v>
      </c>
      <c r="G122" s="72" t="s">
        <v>39</v>
      </c>
    </row>
    <row r="123" spans="1:7" ht="17.45" customHeight="1">
      <c r="A123" s="86" t="s">
        <v>5</v>
      </c>
      <c r="B123" s="233">
        <f>B127+B129+B130+B131+B132</f>
        <v>441476.10000000003</v>
      </c>
      <c r="C123" s="233">
        <f t="shared" ref="C123:D123" si="29">C127+C129+C130+C131+C132</f>
        <v>54756.7</v>
      </c>
      <c r="D123" s="233">
        <f t="shared" si="29"/>
        <v>54498.999999999993</v>
      </c>
      <c r="E123" s="161">
        <f t="shared" ref="E123:E132" si="30">D123/C123*100</f>
        <v>99.529372661245091</v>
      </c>
      <c r="F123" s="161">
        <f>D123/B123*100</f>
        <v>12.344722624848773</v>
      </c>
      <c r="G123" s="87"/>
    </row>
    <row r="124" spans="1:7" ht="17.45" customHeight="1">
      <c r="A124" s="81" t="s">
        <v>2</v>
      </c>
      <c r="B124" s="234">
        <f>B123-B125-B126</f>
        <v>438705.9</v>
      </c>
      <c r="C124" s="234">
        <f t="shared" ref="C124:D124" si="31">C123-C125-C126</f>
        <v>54140.7</v>
      </c>
      <c r="D124" s="234">
        <f t="shared" si="31"/>
        <v>54115.599999999991</v>
      </c>
      <c r="E124" s="105">
        <f t="shared" si="30"/>
        <v>99.953639313861828</v>
      </c>
      <c r="F124" s="105">
        <f>D124/B124*100</f>
        <v>12.335279739798345</v>
      </c>
      <c r="G124" s="87"/>
    </row>
    <row r="125" spans="1:7" ht="17.45" customHeight="1">
      <c r="A125" s="81" t="s">
        <v>3</v>
      </c>
      <c r="B125" s="234">
        <v>2707.8</v>
      </c>
      <c r="C125" s="234">
        <v>553.6</v>
      </c>
      <c r="D125" s="102">
        <v>383.4</v>
      </c>
      <c r="E125" s="105">
        <v>17.3</v>
      </c>
      <c r="F125" s="104">
        <f>D125/B125*100</f>
        <v>14.159095945047639</v>
      </c>
      <c r="G125" s="87"/>
    </row>
    <row r="126" spans="1:7" ht="17.45" customHeight="1">
      <c r="A126" s="81" t="s">
        <v>4</v>
      </c>
      <c r="B126" s="234">
        <v>62.4</v>
      </c>
      <c r="C126" s="234">
        <v>62.4</v>
      </c>
      <c r="D126" s="234">
        <v>0</v>
      </c>
      <c r="E126" s="105">
        <v>0</v>
      </c>
      <c r="F126" s="105">
        <v>0</v>
      </c>
      <c r="G126" s="87"/>
    </row>
    <row r="127" spans="1:7" ht="90">
      <c r="A127" s="110" t="s">
        <v>106</v>
      </c>
      <c r="B127" s="133">
        <v>615.29999999999995</v>
      </c>
      <c r="C127" s="133">
        <v>181.2</v>
      </c>
      <c r="D127" s="133">
        <v>14.4</v>
      </c>
      <c r="E127" s="105">
        <f t="shared" ref="E127" si="32">D127/C127*100</f>
        <v>7.9470198675496695</v>
      </c>
      <c r="F127" s="104">
        <f>D127/B127*100</f>
        <v>2.3403217942467092</v>
      </c>
      <c r="G127" s="121" t="s">
        <v>116</v>
      </c>
    </row>
    <row r="128" spans="1:7" ht="90">
      <c r="A128" s="71" t="s">
        <v>1</v>
      </c>
      <c r="B128" s="72" t="s">
        <v>72</v>
      </c>
      <c r="C128" s="72" t="s">
        <v>73</v>
      </c>
      <c r="D128" s="72" t="s">
        <v>74</v>
      </c>
      <c r="E128" s="72" t="s">
        <v>25</v>
      </c>
      <c r="F128" s="72" t="s">
        <v>26</v>
      </c>
      <c r="G128" s="72" t="s">
        <v>39</v>
      </c>
    </row>
    <row r="129" spans="1:7" s="17" customFormat="1" ht="48" customHeight="1">
      <c r="A129" s="110" t="s">
        <v>107</v>
      </c>
      <c r="B129" s="106">
        <v>231210.1</v>
      </c>
      <c r="C129" s="106">
        <v>36092.199999999997</v>
      </c>
      <c r="D129" s="107">
        <v>36092.199999999997</v>
      </c>
      <c r="E129" s="105">
        <f t="shared" si="30"/>
        <v>100</v>
      </c>
      <c r="F129" s="104">
        <f>D129/B129*100</f>
        <v>15.610131218316154</v>
      </c>
      <c r="G129" s="108"/>
    </row>
    <row r="130" spans="1:7" ht="60">
      <c r="A130" s="110" t="s">
        <v>108</v>
      </c>
      <c r="B130" s="235">
        <v>117860</v>
      </c>
      <c r="C130" s="235">
        <v>18048.3</v>
      </c>
      <c r="D130" s="235">
        <v>18048.3</v>
      </c>
      <c r="E130" s="105">
        <f t="shared" si="30"/>
        <v>100</v>
      </c>
      <c r="F130" s="103">
        <f>D130/B130*100</f>
        <v>15.313337858476158</v>
      </c>
      <c r="G130" s="109"/>
    </row>
    <row r="131" spans="1:7" ht="30">
      <c r="A131" s="110" t="s">
        <v>109</v>
      </c>
      <c r="B131" s="235">
        <v>63380.2</v>
      </c>
      <c r="C131" s="235">
        <v>0</v>
      </c>
      <c r="D131" s="235">
        <v>0</v>
      </c>
      <c r="E131" s="105">
        <v>0</v>
      </c>
      <c r="F131" s="103">
        <v>0</v>
      </c>
      <c r="G131" s="109"/>
    </row>
    <row r="132" spans="1:7" ht="90">
      <c r="A132" s="119" t="s">
        <v>110</v>
      </c>
      <c r="B132" s="235">
        <v>28410.5</v>
      </c>
      <c r="C132" s="235">
        <v>435</v>
      </c>
      <c r="D132" s="235">
        <v>344.1</v>
      </c>
      <c r="E132" s="105">
        <f t="shared" si="30"/>
        <v>79.103448275862078</v>
      </c>
      <c r="F132" s="103">
        <f>D132/B132*100</f>
        <v>1.2111719258724767</v>
      </c>
      <c r="G132" s="120" t="s">
        <v>117</v>
      </c>
    </row>
    <row r="133" spans="1:7" s="20" customFormat="1" ht="30.75" customHeight="1">
      <c r="A133" s="236" t="s">
        <v>195</v>
      </c>
      <c r="B133" s="237">
        <v>50</v>
      </c>
      <c r="C133" s="237">
        <v>0</v>
      </c>
      <c r="D133" s="237">
        <v>0</v>
      </c>
      <c r="E133" s="104">
        <v>0</v>
      </c>
      <c r="F133" s="104">
        <f>D133/B133*100</f>
        <v>0</v>
      </c>
      <c r="G133" s="238"/>
    </row>
    <row r="134" spans="1:7" s="92" customFormat="1" ht="33.6" customHeight="1">
      <c r="A134" s="272" t="s">
        <v>43</v>
      </c>
      <c r="B134" s="272"/>
      <c r="C134" s="272"/>
      <c r="D134" s="272"/>
      <c r="E134" s="272"/>
      <c r="F134" s="272"/>
      <c r="G134" s="272"/>
    </row>
    <row r="135" spans="1:7" s="43" customFormat="1" ht="15.75">
      <c r="A135" s="273" t="s">
        <v>111</v>
      </c>
      <c r="B135" s="273"/>
      <c r="C135" s="273"/>
      <c r="D135" s="273"/>
      <c r="E135" s="273"/>
      <c r="F135" s="273"/>
      <c r="G135" s="273"/>
    </row>
    <row r="136" spans="1:7" s="43" customFormat="1" ht="15.75">
      <c r="A136" s="273" t="s">
        <v>44</v>
      </c>
      <c r="B136" s="273"/>
      <c r="C136" s="273"/>
      <c r="D136" s="273"/>
      <c r="E136" s="273"/>
      <c r="F136" s="273"/>
      <c r="G136" s="273"/>
    </row>
    <row r="137" spans="1:7" s="25" customFormat="1" ht="15.75">
      <c r="A137" s="273" t="s">
        <v>45</v>
      </c>
      <c r="B137" s="273"/>
      <c r="C137" s="273"/>
      <c r="D137" s="273"/>
      <c r="E137" s="273"/>
      <c r="F137" s="273"/>
      <c r="G137" s="273"/>
    </row>
    <row r="138" spans="1:7" s="92" customFormat="1" ht="15" customHeight="1">
      <c r="A138" s="49"/>
      <c r="B138" s="49"/>
      <c r="C138" s="49"/>
      <c r="E138" s="111"/>
      <c r="F138" s="112"/>
      <c r="G138" s="96" t="s">
        <v>14</v>
      </c>
    </row>
    <row r="139" spans="1:7" s="11" customFormat="1" ht="90">
      <c r="A139" s="71" t="s">
        <v>1</v>
      </c>
      <c r="B139" s="72" t="s">
        <v>72</v>
      </c>
      <c r="C139" s="72" t="s">
        <v>73</v>
      </c>
      <c r="D139" s="72" t="s">
        <v>74</v>
      </c>
      <c r="E139" s="72" t="s">
        <v>25</v>
      </c>
      <c r="F139" s="72" t="s">
        <v>26</v>
      </c>
      <c r="G139" s="72" t="s">
        <v>39</v>
      </c>
    </row>
    <row r="140" spans="1:7" ht="17.25" customHeight="1">
      <c r="A140" s="86" t="s">
        <v>5</v>
      </c>
      <c r="B140" s="74">
        <f>B141</f>
        <v>23119.5</v>
      </c>
      <c r="C140" s="74">
        <f>C141</f>
        <v>4000</v>
      </c>
      <c r="D140" s="74">
        <f>D141</f>
        <v>0</v>
      </c>
      <c r="E140" s="122">
        <v>0</v>
      </c>
      <c r="F140" s="122">
        <f>D140/B140*100</f>
        <v>0</v>
      </c>
      <c r="G140" s="87"/>
    </row>
    <row r="141" spans="1:7" s="11" customFormat="1">
      <c r="A141" s="81" t="s">
        <v>2</v>
      </c>
      <c r="B141" s="78">
        <f>B142+B143</f>
        <v>23119.5</v>
      </c>
      <c r="C141" s="78">
        <f t="shared" ref="C141:D141" si="33">C142+C143</f>
        <v>4000</v>
      </c>
      <c r="D141" s="78">
        <f t="shared" si="33"/>
        <v>0</v>
      </c>
      <c r="E141" s="103">
        <v>0</v>
      </c>
      <c r="F141" s="103">
        <f>D141/B141*100</f>
        <v>0</v>
      </c>
      <c r="G141" s="123"/>
    </row>
    <row r="142" spans="1:7" s="11" customFormat="1" ht="45">
      <c r="A142" s="124" t="s">
        <v>118</v>
      </c>
      <c r="B142" s="118">
        <v>19119.5</v>
      </c>
      <c r="C142" s="118"/>
      <c r="D142" s="118"/>
      <c r="E142" s="103">
        <v>0</v>
      </c>
      <c r="F142" s="103">
        <f>D142/B142*100</f>
        <v>0</v>
      </c>
      <c r="G142" s="123"/>
    </row>
    <row r="143" spans="1:7" s="11" customFormat="1" ht="45">
      <c r="A143" s="124" t="s">
        <v>119</v>
      </c>
      <c r="B143" s="118">
        <v>4000</v>
      </c>
      <c r="C143" s="118">
        <v>4000</v>
      </c>
      <c r="D143" s="118">
        <v>0</v>
      </c>
      <c r="E143" s="103">
        <v>0</v>
      </c>
      <c r="F143" s="103">
        <f>D143/B143*100</f>
        <v>0</v>
      </c>
      <c r="G143" s="125" t="s">
        <v>217</v>
      </c>
    </row>
    <row r="144" spans="1:7" s="20" customFormat="1" ht="18" customHeight="1">
      <c r="A144" s="126"/>
      <c r="B144" s="127"/>
      <c r="C144" s="127"/>
      <c r="D144" s="127"/>
      <c r="E144" s="111"/>
      <c r="F144" s="112"/>
      <c r="G144" s="128"/>
    </row>
    <row r="145" spans="1:7" s="92" customFormat="1" ht="25.5" customHeight="1">
      <c r="A145" s="272" t="s">
        <v>125</v>
      </c>
      <c r="B145" s="272"/>
      <c r="C145" s="272"/>
      <c r="D145" s="272"/>
      <c r="E145" s="272"/>
      <c r="F145" s="272"/>
      <c r="G145" s="272"/>
    </row>
    <row r="146" spans="1:7" s="43" customFormat="1" ht="15.75">
      <c r="A146" s="273" t="s">
        <v>124</v>
      </c>
      <c r="B146" s="273"/>
      <c r="C146" s="273"/>
      <c r="D146" s="273"/>
      <c r="E146" s="273"/>
      <c r="F146" s="273"/>
      <c r="G146" s="273"/>
    </row>
    <row r="147" spans="1:7" s="43" customFormat="1" ht="15.75">
      <c r="A147" s="273" t="s">
        <v>7</v>
      </c>
      <c r="B147" s="273"/>
      <c r="C147" s="273"/>
      <c r="D147" s="273"/>
      <c r="E147" s="273"/>
      <c r="F147" s="273"/>
      <c r="G147" s="273"/>
    </row>
    <row r="148" spans="1:7" s="25" customFormat="1" ht="35.25" customHeight="1">
      <c r="A148" s="273" t="s">
        <v>123</v>
      </c>
      <c r="B148" s="273"/>
      <c r="C148" s="273"/>
      <c r="D148" s="273"/>
      <c r="E148" s="273"/>
      <c r="F148" s="273"/>
      <c r="G148" s="273"/>
    </row>
    <row r="149" spans="1:7" s="92" customFormat="1" ht="15" customHeight="1">
      <c r="A149" s="129"/>
      <c r="B149" s="129"/>
      <c r="C149" s="129"/>
      <c r="E149" s="111"/>
      <c r="F149" s="112"/>
      <c r="G149" s="96" t="s">
        <v>14</v>
      </c>
    </row>
    <row r="150" spans="1:7" s="130" customFormat="1" ht="93" customHeight="1">
      <c r="A150" s="71" t="s">
        <v>1</v>
      </c>
      <c r="B150" s="72" t="s">
        <v>72</v>
      </c>
      <c r="C150" s="72" t="s">
        <v>73</v>
      </c>
      <c r="D150" s="72" t="s">
        <v>74</v>
      </c>
      <c r="E150" s="72" t="s">
        <v>25</v>
      </c>
      <c r="F150" s="72" t="s">
        <v>26</v>
      </c>
      <c r="G150" s="72" t="s">
        <v>39</v>
      </c>
    </row>
    <row r="151" spans="1:7" s="132" customFormat="1" ht="16.149999999999999" customHeight="1">
      <c r="A151" s="86" t="s">
        <v>5</v>
      </c>
      <c r="B151" s="74">
        <f>B155+B156+B157</f>
        <v>230110.40000000002</v>
      </c>
      <c r="C151" s="74">
        <f t="shared" ref="C151:D151" si="34">C155+C156+C157</f>
        <v>6568.7</v>
      </c>
      <c r="D151" s="74">
        <f t="shared" si="34"/>
        <v>0</v>
      </c>
      <c r="E151" s="131">
        <f>D151/C151*100</f>
        <v>0</v>
      </c>
      <c r="F151" s="75">
        <f t="shared" ref="F151:F156" si="35">D151/B151*100</f>
        <v>0</v>
      </c>
      <c r="G151" s="87"/>
    </row>
    <row r="152" spans="1:7" s="132" customFormat="1" ht="17.25" customHeight="1">
      <c r="A152" s="81" t="s">
        <v>2</v>
      </c>
      <c r="B152" s="78">
        <f>B151-B153-B154</f>
        <v>62617.900000000031</v>
      </c>
      <c r="C152" s="78">
        <f t="shared" ref="C152:D152" si="36">C151-C153-C154</f>
        <v>328.49999999999943</v>
      </c>
      <c r="D152" s="78">
        <f t="shared" si="36"/>
        <v>0</v>
      </c>
      <c r="E152" s="88">
        <f>D152/C152*100</f>
        <v>0</v>
      </c>
      <c r="F152" s="89">
        <f t="shared" si="35"/>
        <v>0</v>
      </c>
      <c r="G152" s="87"/>
    </row>
    <row r="153" spans="1:7" s="132" customFormat="1" ht="17.25" customHeight="1">
      <c r="A153" s="81" t="s">
        <v>3</v>
      </c>
      <c r="B153" s="78">
        <v>163759.9</v>
      </c>
      <c r="C153" s="78">
        <v>5871.1</v>
      </c>
      <c r="D153" s="78">
        <v>0</v>
      </c>
      <c r="E153" s="88">
        <f>D153/C153*100</f>
        <v>0</v>
      </c>
      <c r="F153" s="89">
        <f t="shared" si="35"/>
        <v>0</v>
      </c>
      <c r="G153" s="87"/>
    </row>
    <row r="154" spans="1:7" s="132" customFormat="1" ht="17.25" customHeight="1">
      <c r="A154" s="81" t="s">
        <v>4</v>
      </c>
      <c r="B154" s="78">
        <v>3732.6</v>
      </c>
      <c r="C154" s="78">
        <v>369.1</v>
      </c>
      <c r="D154" s="78">
        <v>0</v>
      </c>
      <c r="E154" s="88">
        <f>D154/C154*100</f>
        <v>0</v>
      </c>
      <c r="F154" s="89">
        <f t="shared" si="35"/>
        <v>0</v>
      </c>
      <c r="G154" s="87"/>
    </row>
    <row r="155" spans="1:7" s="132" customFormat="1" ht="60.75" customHeight="1">
      <c r="A155" s="110" t="s">
        <v>120</v>
      </c>
      <c r="B155" s="133">
        <v>27285.4</v>
      </c>
      <c r="C155" s="118">
        <v>6568.7</v>
      </c>
      <c r="D155" s="118">
        <v>0</v>
      </c>
      <c r="E155" s="88">
        <v>0</v>
      </c>
      <c r="F155" s="89">
        <f t="shared" si="35"/>
        <v>0</v>
      </c>
      <c r="G155" s="84" t="s">
        <v>126</v>
      </c>
    </row>
    <row r="156" spans="1:7" s="132" customFormat="1" ht="45">
      <c r="A156" s="110" t="s">
        <v>121</v>
      </c>
      <c r="B156" s="133">
        <v>94752.8</v>
      </c>
      <c r="C156" s="118">
        <v>0</v>
      </c>
      <c r="D156" s="118">
        <v>0</v>
      </c>
      <c r="E156" s="88">
        <v>0</v>
      </c>
      <c r="F156" s="89">
        <f t="shared" si="35"/>
        <v>0</v>
      </c>
      <c r="G156" s="84"/>
    </row>
    <row r="157" spans="1:7" s="92" customFormat="1">
      <c r="A157" s="110" t="s">
        <v>122</v>
      </c>
      <c r="B157" s="134">
        <v>108072.2</v>
      </c>
      <c r="C157" s="118">
        <v>0</v>
      </c>
      <c r="D157" s="118">
        <v>0</v>
      </c>
      <c r="E157" s="88">
        <v>0</v>
      </c>
      <c r="F157" s="89">
        <f>D157/B157*100</f>
        <v>0</v>
      </c>
      <c r="G157" s="135"/>
    </row>
    <row r="158" spans="1:7" s="20" customFormat="1" ht="10.5" customHeight="1">
      <c r="A158" s="7"/>
      <c r="B158" s="68"/>
      <c r="C158" s="68"/>
      <c r="D158" s="68"/>
      <c r="E158" s="21"/>
      <c r="F158" s="22"/>
      <c r="G158" s="69"/>
    </row>
    <row r="159" spans="1:7" s="92" customFormat="1" ht="40.9" customHeight="1">
      <c r="A159" s="272" t="s">
        <v>127</v>
      </c>
      <c r="B159" s="272"/>
      <c r="C159" s="272"/>
      <c r="D159" s="272"/>
      <c r="E159" s="272"/>
      <c r="F159" s="272"/>
      <c r="G159" s="272"/>
    </row>
    <row r="160" spans="1:7" s="92" customFormat="1" ht="18.600000000000001" customHeight="1">
      <c r="A160" s="273" t="s">
        <v>128</v>
      </c>
      <c r="B160" s="273"/>
      <c r="C160" s="273"/>
      <c r="D160" s="273"/>
      <c r="E160" s="273"/>
      <c r="F160" s="273"/>
      <c r="G160" s="273"/>
    </row>
    <row r="161" spans="1:7" s="43" customFormat="1" ht="20.25" customHeight="1">
      <c r="A161" s="273" t="s">
        <v>56</v>
      </c>
      <c r="B161" s="273"/>
      <c r="C161" s="273"/>
      <c r="D161" s="273"/>
      <c r="E161" s="273"/>
      <c r="F161" s="273"/>
      <c r="G161" s="273"/>
    </row>
    <row r="162" spans="1:7" s="43" customFormat="1" ht="15.75">
      <c r="A162" s="273" t="s">
        <v>129</v>
      </c>
      <c r="B162" s="273"/>
      <c r="C162" s="273"/>
      <c r="D162" s="273"/>
      <c r="E162" s="273"/>
      <c r="F162" s="273"/>
      <c r="G162" s="273"/>
    </row>
    <row r="163" spans="1:7" s="25" customFormat="1" ht="15.6" customHeight="1">
      <c r="A163" s="93"/>
      <c r="B163" s="93"/>
      <c r="C163" s="93"/>
      <c r="E163" s="136"/>
      <c r="F163" s="137"/>
      <c r="G163" s="96" t="s">
        <v>14</v>
      </c>
    </row>
    <row r="164" spans="1:7" s="130" customFormat="1" ht="94.5" customHeight="1">
      <c r="A164" s="71" t="s">
        <v>1</v>
      </c>
      <c r="B164" s="72" t="s">
        <v>72</v>
      </c>
      <c r="C164" s="72" t="s">
        <v>73</v>
      </c>
      <c r="D164" s="72" t="s">
        <v>74</v>
      </c>
      <c r="E164" s="72" t="s">
        <v>25</v>
      </c>
      <c r="F164" s="72" t="s">
        <v>26</v>
      </c>
      <c r="G164" s="72" t="s">
        <v>39</v>
      </c>
    </row>
    <row r="165" spans="1:7" ht="17.45" customHeight="1">
      <c r="A165" s="86" t="s">
        <v>5</v>
      </c>
      <c r="B165" s="74">
        <f>B166</f>
        <v>38433.4</v>
      </c>
      <c r="C165" s="74">
        <f t="shared" ref="C165:D165" si="37">C166</f>
        <v>7903.9</v>
      </c>
      <c r="D165" s="74">
        <f t="shared" si="37"/>
        <v>7517.7</v>
      </c>
      <c r="E165" s="138">
        <f>D165/C165*100</f>
        <v>95.113804577487059</v>
      </c>
      <c r="F165" s="138">
        <f>D165/B165*100</f>
        <v>19.56033033767504</v>
      </c>
      <c r="G165" s="87"/>
    </row>
    <row r="166" spans="1:7" ht="17.45" customHeight="1">
      <c r="A166" s="81" t="s">
        <v>2</v>
      </c>
      <c r="B166" s="78">
        <f>B167</f>
        <v>38433.4</v>
      </c>
      <c r="C166" s="78">
        <f t="shared" ref="C166:D166" si="38">C167</f>
        <v>7903.9</v>
      </c>
      <c r="D166" s="78">
        <f t="shared" si="38"/>
        <v>7517.7</v>
      </c>
      <c r="E166" s="139">
        <f>D166/C166*100</f>
        <v>95.113804577487059</v>
      </c>
      <c r="F166" s="139">
        <f>D166/B166*100</f>
        <v>19.56033033767504</v>
      </c>
      <c r="G166" s="87"/>
    </row>
    <row r="167" spans="1:7" s="26" customFormat="1" ht="90" customHeight="1">
      <c r="A167" s="110" t="s">
        <v>130</v>
      </c>
      <c r="B167" s="106">
        <v>38433.4</v>
      </c>
      <c r="C167" s="106">
        <v>7903.9</v>
      </c>
      <c r="D167" s="106">
        <v>7517.7</v>
      </c>
      <c r="E167" s="139">
        <f>D167/C167*100</f>
        <v>95.113804577487059</v>
      </c>
      <c r="F167" s="139">
        <f>D167/B167*100</f>
        <v>19.56033033767504</v>
      </c>
      <c r="G167" s="140" t="s">
        <v>131</v>
      </c>
    </row>
    <row r="168" spans="1:7" s="26" customFormat="1" ht="12" customHeight="1">
      <c r="A168" s="141"/>
      <c r="B168" s="142"/>
      <c r="C168" s="143"/>
      <c r="D168" s="143"/>
      <c r="E168" s="144"/>
      <c r="F168" s="144"/>
      <c r="G168" s="145"/>
    </row>
    <row r="169" spans="1:7" s="20" customFormat="1" ht="24" customHeight="1">
      <c r="A169" s="272" t="s">
        <v>34</v>
      </c>
      <c r="B169" s="272"/>
      <c r="C169" s="272"/>
      <c r="D169" s="272"/>
      <c r="E169" s="272"/>
      <c r="F169" s="272"/>
      <c r="G169" s="272"/>
    </row>
    <row r="170" spans="1:7" s="12" customFormat="1" ht="19.149999999999999" customHeight="1">
      <c r="A170" s="273" t="s">
        <v>132</v>
      </c>
      <c r="B170" s="273"/>
      <c r="C170" s="273"/>
      <c r="D170" s="273"/>
      <c r="E170" s="273"/>
      <c r="F170" s="273"/>
      <c r="G170" s="273"/>
    </row>
    <row r="171" spans="1:7" s="12" customFormat="1" ht="33" customHeight="1">
      <c r="A171" s="273" t="s">
        <v>10</v>
      </c>
      <c r="B171" s="273"/>
      <c r="C171" s="273"/>
      <c r="D171" s="273"/>
      <c r="E171" s="273"/>
      <c r="F171" s="273"/>
      <c r="G171" s="273"/>
    </row>
    <row r="172" spans="1:7" s="13" customFormat="1" ht="18.75" customHeight="1">
      <c r="A172" s="273" t="s">
        <v>57</v>
      </c>
      <c r="B172" s="273"/>
      <c r="C172" s="273"/>
      <c r="D172" s="273"/>
      <c r="E172" s="273"/>
      <c r="F172" s="273"/>
      <c r="G172" s="273"/>
    </row>
    <row r="173" spans="1:7" s="13" customFormat="1" ht="15.75" customHeight="1">
      <c r="A173" s="93"/>
      <c r="B173" s="93"/>
      <c r="C173" s="93"/>
      <c r="D173" s="25"/>
      <c r="E173" s="136"/>
      <c r="F173" s="137"/>
      <c r="G173" s="96" t="s">
        <v>14</v>
      </c>
    </row>
    <row r="174" spans="1:7" s="11" customFormat="1" ht="66" customHeight="1">
      <c r="A174" s="71" t="s">
        <v>1</v>
      </c>
      <c r="B174" s="72" t="s">
        <v>72</v>
      </c>
      <c r="C174" s="72" t="s">
        <v>73</v>
      </c>
      <c r="D174" s="72" t="s">
        <v>74</v>
      </c>
      <c r="E174" s="72" t="s">
        <v>25</v>
      </c>
      <c r="F174" s="72" t="s">
        <v>26</v>
      </c>
      <c r="G174" s="72" t="s">
        <v>39</v>
      </c>
    </row>
    <row r="175" spans="1:7" ht="17.45" customHeight="1">
      <c r="A175" s="86" t="s">
        <v>5</v>
      </c>
      <c r="B175" s="74">
        <f>B177</f>
        <v>10084.299999999999</v>
      </c>
      <c r="C175" s="74">
        <f>C177</f>
        <v>0</v>
      </c>
      <c r="D175" s="74">
        <f>D177</f>
        <v>0</v>
      </c>
      <c r="E175" s="131">
        <v>0</v>
      </c>
      <c r="F175" s="75">
        <f>D175/B175*100</f>
        <v>0</v>
      </c>
      <c r="G175" s="87"/>
    </row>
    <row r="176" spans="1:7" ht="17.45" customHeight="1">
      <c r="A176" s="81" t="s">
        <v>2</v>
      </c>
      <c r="B176" s="78">
        <f>B177</f>
        <v>10084.299999999999</v>
      </c>
      <c r="C176" s="78">
        <f>C177</f>
        <v>0</v>
      </c>
      <c r="D176" s="78">
        <f>D177</f>
        <v>0</v>
      </c>
      <c r="E176" s="146">
        <v>0</v>
      </c>
      <c r="F176" s="89">
        <f>D176/B176*100</f>
        <v>0</v>
      </c>
      <c r="G176" s="87"/>
    </row>
    <row r="177" spans="1:7" ht="45">
      <c r="A177" s="110" t="s">
        <v>133</v>
      </c>
      <c r="B177" s="78">
        <v>10084.299999999999</v>
      </c>
      <c r="C177" s="78">
        <v>0</v>
      </c>
      <c r="D177" s="78">
        <v>0</v>
      </c>
      <c r="E177" s="146">
        <v>0</v>
      </c>
      <c r="F177" s="80">
        <f>D177/B177*100</f>
        <v>0</v>
      </c>
      <c r="G177" s="147"/>
    </row>
    <row r="178" spans="1:7" s="20" customFormat="1" ht="16.5" customHeight="1">
      <c r="A178" s="126"/>
      <c r="B178" s="127"/>
      <c r="C178" s="127"/>
      <c r="D178" s="127"/>
      <c r="E178" s="111"/>
      <c r="F178" s="112"/>
      <c r="G178" s="128"/>
    </row>
    <row r="179" spans="1:7" s="20" customFormat="1" ht="22.5" customHeight="1">
      <c r="A179" s="272" t="s">
        <v>35</v>
      </c>
      <c r="B179" s="272"/>
      <c r="C179" s="272"/>
      <c r="D179" s="272"/>
      <c r="E179" s="272"/>
      <c r="F179" s="272"/>
      <c r="G179" s="272"/>
    </row>
    <row r="180" spans="1:7" s="12" customFormat="1" ht="15.75">
      <c r="A180" s="273" t="s">
        <v>135</v>
      </c>
      <c r="B180" s="273"/>
      <c r="C180" s="273"/>
      <c r="D180" s="273"/>
      <c r="E180" s="273"/>
      <c r="F180" s="273"/>
      <c r="G180" s="273"/>
    </row>
    <row r="181" spans="1:7" s="12" customFormat="1" ht="18" customHeight="1">
      <c r="A181" s="273" t="s">
        <v>134</v>
      </c>
      <c r="B181" s="273"/>
      <c r="C181" s="273"/>
      <c r="D181" s="273"/>
      <c r="E181" s="273"/>
      <c r="F181" s="273"/>
      <c r="G181" s="273"/>
    </row>
    <row r="182" spans="1:7" s="13" customFormat="1" ht="15.75">
      <c r="A182" s="273" t="s">
        <v>136</v>
      </c>
      <c r="B182" s="273"/>
      <c r="C182" s="273"/>
      <c r="D182" s="273"/>
      <c r="E182" s="273"/>
      <c r="F182" s="273"/>
      <c r="G182" s="273"/>
    </row>
    <row r="183" spans="1:7" s="13" customFormat="1" ht="15" customHeight="1">
      <c r="A183" s="93"/>
      <c r="B183" s="93"/>
      <c r="C183" s="93"/>
      <c r="D183" s="25"/>
      <c r="E183" s="136"/>
      <c r="F183" s="137"/>
      <c r="G183" s="96" t="s">
        <v>14</v>
      </c>
    </row>
    <row r="184" spans="1:7" s="11" customFormat="1" ht="93" customHeight="1">
      <c r="A184" s="71" t="s">
        <v>1</v>
      </c>
      <c r="B184" s="72" t="s">
        <v>72</v>
      </c>
      <c r="C184" s="72" t="s">
        <v>73</v>
      </c>
      <c r="D184" s="72" t="s">
        <v>74</v>
      </c>
      <c r="E184" s="72" t="s">
        <v>25</v>
      </c>
      <c r="F184" s="72" t="s">
        <v>26</v>
      </c>
      <c r="G184" s="72" t="s">
        <v>39</v>
      </c>
    </row>
    <row r="185" spans="1:7" ht="17.45" customHeight="1">
      <c r="A185" s="86" t="s">
        <v>5</v>
      </c>
      <c r="B185" s="74">
        <f>B188+B190</f>
        <v>126157.7</v>
      </c>
      <c r="C185" s="74">
        <f t="shared" ref="C185:D185" si="39">C188+C190</f>
        <v>9178.2000000000007</v>
      </c>
      <c r="D185" s="74">
        <f t="shared" si="39"/>
        <v>7616.3</v>
      </c>
      <c r="E185" s="131">
        <f>D185/C185*100</f>
        <v>82.982502015645764</v>
      </c>
      <c r="F185" s="75">
        <f>D185/B185*100</f>
        <v>6.0371265487560413</v>
      </c>
      <c r="G185" s="87"/>
    </row>
    <row r="186" spans="1:7" ht="17.45" customHeight="1">
      <c r="A186" s="81" t="s">
        <v>2</v>
      </c>
      <c r="B186" s="78">
        <f>B185-B187</f>
        <v>80664.399999999994</v>
      </c>
      <c r="C186" s="78">
        <f t="shared" ref="C186:D186" si="40">C185-C187</f>
        <v>9178.2000000000007</v>
      </c>
      <c r="D186" s="78">
        <f t="shared" si="40"/>
        <v>7616.3</v>
      </c>
      <c r="E186" s="88">
        <f>D186/C186*100</f>
        <v>82.982502015645764</v>
      </c>
      <c r="F186" s="89">
        <f>D186/B186*100</f>
        <v>9.4419595261354452</v>
      </c>
      <c r="G186" s="87"/>
    </row>
    <row r="187" spans="1:7" ht="17.45" customHeight="1">
      <c r="A187" s="81" t="s">
        <v>3</v>
      </c>
      <c r="B187" s="78">
        <v>45493.3</v>
      </c>
      <c r="C187" s="78">
        <v>0</v>
      </c>
      <c r="D187" s="78">
        <v>0</v>
      </c>
      <c r="E187" s="88">
        <v>0</v>
      </c>
      <c r="F187" s="89">
        <v>0</v>
      </c>
      <c r="G187" s="87"/>
    </row>
    <row r="188" spans="1:7" s="26" customFormat="1" ht="45">
      <c r="A188" s="110" t="s">
        <v>137</v>
      </c>
      <c r="B188" s="84">
        <v>81635.399999999994</v>
      </c>
      <c r="C188" s="84">
        <v>570</v>
      </c>
      <c r="D188" s="84">
        <v>557.29999999999995</v>
      </c>
      <c r="E188" s="88">
        <f>D188/C188*100</f>
        <v>97.771929824561397</v>
      </c>
      <c r="F188" s="89">
        <f>D188/B188*100</f>
        <v>0.68266952817037707</v>
      </c>
      <c r="G188" s="140"/>
    </row>
    <row r="189" spans="1:7" s="36" customFormat="1" ht="15" customHeight="1">
      <c r="A189" s="148" t="s">
        <v>22</v>
      </c>
      <c r="B189" s="149">
        <v>47887.8</v>
      </c>
      <c r="C189" s="149">
        <v>0</v>
      </c>
      <c r="D189" s="150">
        <v>0</v>
      </c>
      <c r="E189" s="151">
        <v>0</v>
      </c>
      <c r="F189" s="152">
        <f>D189/B189*100</f>
        <v>0</v>
      </c>
      <c r="G189" s="153"/>
    </row>
    <row r="190" spans="1:7" s="26" customFormat="1" ht="108.75" customHeight="1">
      <c r="A190" s="110" t="s">
        <v>138</v>
      </c>
      <c r="B190" s="154">
        <v>44522.3</v>
      </c>
      <c r="C190" s="154">
        <v>8608.2000000000007</v>
      </c>
      <c r="D190" s="155">
        <v>7059</v>
      </c>
      <c r="E190" s="88">
        <f>D190/C190*100</f>
        <v>82.003206245208048</v>
      </c>
      <c r="F190" s="89">
        <f>D190/B190*100</f>
        <v>15.854976045711924</v>
      </c>
      <c r="G190" s="156" t="s">
        <v>139</v>
      </c>
    </row>
    <row r="191" spans="1:7" s="26" customFormat="1" ht="7.5" customHeight="1">
      <c r="A191" s="180"/>
      <c r="B191" s="157"/>
      <c r="C191" s="157"/>
      <c r="D191" s="191"/>
      <c r="E191" s="158"/>
      <c r="F191" s="159"/>
      <c r="G191" s="270"/>
    </row>
    <row r="192" spans="1:7" s="25" customFormat="1" ht="18" customHeight="1">
      <c r="A192" s="141"/>
      <c r="B192" s="157"/>
      <c r="C192" s="157"/>
      <c r="D192" s="157"/>
      <c r="E192" s="158"/>
      <c r="F192" s="159"/>
      <c r="G192" s="160"/>
    </row>
    <row r="193" spans="1:7" s="92" customFormat="1" ht="22.5" customHeight="1">
      <c r="A193" s="272" t="s">
        <v>51</v>
      </c>
      <c r="B193" s="272"/>
      <c r="C193" s="272"/>
      <c r="D193" s="272"/>
      <c r="E193" s="272"/>
      <c r="F193" s="272"/>
      <c r="G193" s="272"/>
    </row>
    <row r="194" spans="1:7" s="43" customFormat="1" ht="18.75" customHeight="1">
      <c r="A194" s="273" t="s">
        <v>141</v>
      </c>
      <c r="B194" s="273"/>
      <c r="C194" s="273"/>
      <c r="D194" s="273"/>
      <c r="E194" s="273"/>
      <c r="F194" s="273"/>
      <c r="G194" s="273"/>
    </row>
    <row r="195" spans="1:7" s="43" customFormat="1" ht="18.75" customHeight="1">
      <c r="A195" s="273" t="s">
        <v>52</v>
      </c>
      <c r="B195" s="273"/>
      <c r="C195" s="273"/>
      <c r="D195" s="273"/>
      <c r="E195" s="273"/>
      <c r="F195" s="273"/>
      <c r="G195" s="273"/>
    </row>
    <row r="196" spans="1:7" s="25" customFormat="1" ht="15.75">
      <c r="A196" s="273" t="s">
        <v>140</v>
      </c>
      <c r="B196" s="273"/>
      <c r="C196" s="273"/>
      <c r="D196" s="273"/>
      <c r="E196" s="273"/>
      <c r="F196" s="273"/>
      <c r="G196" s="273"/>
    </row>
    <row r="197" spans="1:7" s="25" customFormat="1" ht="15.6" customHeight="1">
      <c r="A197" s="93"/>
      <c r="B197" s="93"/>
      <c r="C197" s="93"/>
      <c r="E197" s="136"/>
      <c r="F197" s="137"/>
      <c r="G197" s="96" t="s">
        <v>14</v>
      </c>
    </row>
    <row r="198" spans="1:7" s="130" customFormat="1" ht="90">
      <c r="A198" s="71" t="s">
        <v>1</v>
      </c>
      <c r="B198" s="72" t="s">
        <v>72</v>
      </c>
      <c r="C198" s="72" t="s">
        <v>73</v>
      </c>
      <c r="D198" s="72" t="s">
        <v>74</v>
      </c>
      <c r="E198" s="72" t="s">
        <v>25</v>
      </c>
      <c r="F198" s="72" t="s">
        <v>26</v>
      </c>
      <c r="G198" s="72" t="s">
        <v>39</v>
      </c>
    </row>
    <row r="199" spans="1:7" ht="17.45" customHeight="1">
      <c r="A199" s="86" t="s">
        <v>5</v>
      </c>
      <c r="B199" s="74">
        <f>B200</f>
        <v>842.7</v>
      </c>
      <c r="C199" s="74">
        <f>C200</f>
        <v>20</v>
      </c>
      <c r="D199" s="74">
        <f>D200</f>
        <v>20</v>
      </c>
      <c r="E199" s="161">
        <f>D199/C199*100</f>
        <v>100</v>
      </c>
      <c r="F199" s="161">
        <f>D199/B199*100</f>
        <v>2.373323840037973</v>
      </c>
      <c r="G199" s="87"/>
    </row>
    <row r="200" spans="1:7" ht="17.45" customHeight="1">
      <c r="A200" s="81" t="s">
        <v>2</v>
      </c>
      <c r="B200" s="78">
        <f>B201+B202</f>
        <v>842.7</v>
      </c>
      <c r="C200" s="78">
        <f>C201+C202</f>
        <v>20</v>
      </c>
      <c r="D200" s="78">
        <f>D201+D202</f>
        <v>20</v>
      </c>
      <c r="E200" s="105">
        <f>D200/C200*100</f>
        <v>100</v>
      </c>
      <c r="F200" s="105">
        <f>D200/B200*100</f>
        <v>2.373323840037973</v>
      </c>
      <c r="G200" s="87"/>
    </row>
    <row r="201" spans="1:7" s="26" customFormat="1" ht="90">
      <c r="A201" s="110" t="s">
        <v>142</v>
      </c>
      <c r="B201" s="162">
        <v>645.70000000000005</v>
      </c>
      <c r="C201" s="162">
        <v>20</v>
      </c>
      <c r="D201" s="162">
        <v>20</v>
      </c>
      <c r="E201" s="105">
        <f>D201/C201*100</f>
        <v>100</v>
      </c>
      <c r="F201" s="105">
        <f>D201/B201*100</f>
        <v>3.0974136595942383</v>
      </c>
      <c r="G201" s="163"/>
    </row>
    <row r="202" spans="1:7" s="26" customFormat="1" ht="45">
      <c r="A202" s="110" t="s">
        <v>143</v>
      </c>
      <c r="B202" s="106">
        <v>197</v>
      </c>
      <c r="C202" s="105">
        <v>0</v>
      </c>
      <c r="D202" s="105">
        <v>0</v>
      </c>
      <c r="E202" s="105">
        <v>0</v>
      </c>
      <c r="F202" s="105">
        <f>D202/B202*100</f>
        <v>0</v>
      </c>
      <c r="G202" s="139"/>
    </row>
    <row r="203" spans="1:7" s="25" customFormat="1" ht="5.25" customHeight="1">
      <c r="A203" s="141"/>
      <c r="B203" s="157"/>
      <c r="C203" s="157"/>
      <c r="D203" s="157"/>
      <c r="E203" s="158"/>
      <c r="F203" s="159"/>
      <c r="G203" s="160"/>
    </row>
    <row r="204" spans="1:7" s="92" customFormat="1" ht="22.5" customHeight="1">
      <c r="A204" s="272" t="s">
        <v>144</v>
      </c>
      <c r="B204" s="272"/>
      <c r="C204" s="272"/>
      <c r="D204" s="272"/>
      <c r="E204" s="272"/>
      <c r="F204" s="272"/>
      <c r="G204" s="272"/>
    </row>
    <row r="205" spans="1:7" s="43" customFormat="1" ht="18.75" customHeight="1">
      <c r="A205" s="273" t="s">
        <v>145</v>
      </c>
      <c r="B205" s="273"/>
      <c r="C205" s="273"/>
      <c r="D205" s="273"/>
      <c r="E205" s="273"/>
      <c r="F205" s="273"/>
      <c r="G205" s="273"/>
    </row>
    <row r="206" spans="1:7" s="43" customFormat="1" ht="18.75" customHeight="1">
      <c r="A206" s="273" t="s">
        <v>53</v>
      </c>
      <c r="B206" s="273"/>
      <c r="C206" s="273"/>
      <c r="D206" s="273"/>
      <c r="E206" s="273"/>
      <c r="F206" s="273"/>
      <c r="G206" s="273"/>
    </row>
    <row r="207" spans="1:7" s="25" customFormat="1" ht="15.75">
      <c r="A207" s="273" t="s">
        <v>146</v>
      </c>
      <c r="B207" s="273"/>
      <c r="C207" s="273"/>
      <c r="D207" s="273"/>
      <c r="E207" s="273"/>
      <c r="F207" s="273"/>
      <c r="G207" s="273"/>
    </row>
    <row r="208" spans="1:7" s="25" customFormat="1" ht="15.6" customHeight="1">
      <c r="A208" s="93"/>
      <c r="B208" s="93"/>
      <c r="C208" s="93"/>
      <c r="E208" s="136"/>
      <c r="F208" s="137"/>
      <c r="G208" s="96" t="s">
        <v>14</v>
      </c>
    </row>
    <row r="209" spans="1:7" s="11" customFormat="1" ht="90">
      <c r="A209" s="71" t="s">
        <v>1</v>
      </c>
      <c r="B209" s="72" t="s">
        <v>72</v>
      </c>
      <c r="C209" s="72" t="s">
        <v>73</v>
      </c>
      <c r="D209" s="72" t="s">
        <v>74</v>
      </c>
      <c r="E209" s="72" t="s">
        <v>25</v>
      </c>
      <c r="F209" s="72" t="s">
        <v>26</v>
      </c>
      <c r="G209" s="72" t="s">
        <v>39</v>
      </c>
    </row>
    <row r="210" spans="1:7" ht="17.45" customHeight="1">
      <c r="A210" s="86" t="s">
        <v>5</v>
      </c>
      <c r="B210" s="74">
        <f>B213</f>
        <v>8228.2999999999993</v>
      </c>
      <c r="C210" s="74">
        <f t="shared" ref="C210:D210" si="41">C213</f>
        <v>412.2</v>
      </c>
      <c r="D210" s="74">
        <f t="shared" si="41"/>
        <v>393.3</v>
      </c>
      <c r="E210" s="161">
        <f>D210/C210*100</f>
        <v>95.414847161572055</v>
      </c>
      <c r="F210" s="161">
        <f>D210/B210*100</f>
        <v>4.7798451685038224</v>
      </c>
      <c r="G210" s="87"/>
    </row>
    <row r="211" spans="1:7" ht="17.45" customHeight="1">
      <c r="A211" s="81" t="s">
        <v>2</v>
      </c>
      <c r="B211" s="78">
        <f>B210-B212</f>
        <v>8126.7999999999993</v>
      </c>
      <c r="C211" s="78">
        <f t="shared" ref="C211:D211" si="42">C210-C212</f>
        <v>394.09999999999997</v>
      </c>
      <c r="D211" s="78">
        <f t="shared" si="42"/>
        <v>387.8</v>
      </c>
      <c r="E211" s="105">
        <f>D211/C211*100</f>
        <v>98.40142095914743</v>
      </c>
      <c r="F211" s="105">
        <f>D211/B211*100</f>
        <v>4.7718659250873658</v>
      </c>
      <c r="G211" s="87"/>
    </row>
    <row r="212" spans="1:7" ht="17.45" customHeight="1">
      <c r="A212" s="81" t="s">
        <v>3</v>
      </c>
      <c r="B212" s="78">
        <v>101.5</v>
      </c>
      <c r="C212" s="78">
        <v>18.100000000000001</v>
      </c>
      <c r="D212" s="78">
        <v>5.5</v>
      </c>
      <c r="E212" s="105">
        <f>D212/C212*100</f>
        <v>30.386740331491712</v>
      </c>
      <c r="F212" s="105">
        <f>D212/B212*100</f>
        <v>5.4187192118226601</v>
      </c>
      <c r="G212" s="87"/>
    </row>
    <row r="213" spans="1:7" s="26" customFormat="1" ht="105">
      <c r="A213" s="110" t="s">
        <v>147</v>
      </c>
      <c r="B213" s="162">
        <v>8228.2999999999993</v>
      </c>
      <c r="C213" s="162">
        <v>412.2</v>
      </c>
      <c r="D213" s="162">
        <v>393.3</v>
      </c>
      <c r="E213" s="105">
        <f>D213/C213*100</f>
        <v>95.414847161572055</v>
      </c>
      <c r="F213" s="105">
        <f>D213/B213*100</f>
        <v>4.7798451685038224</v>
      </c>
      <c r="G213" s="163" t="s">
        <v>148</v>
      </c>
    </row>
    <row r="214" spans="1:7" s="168" customFormat="1" ht="18.75" customHeight="1">
      <c r="A214" s="164"/>
      <c r="B214" s="165"/>
      <c r="C214" s="165"/>
      <c r="D214" s="165"/>
      <c r="E214" s="166"/>
      <c r="F214" s="166"/>
      <c r="G214" s="167"/>
    </row>
    <row r="215" spans="1:7" s="168" customFormat="1" ht="32.25" customHeight="1">
      <c r="A215" s="272" t="s">
        <v>36</v>
      </c>
      <c r="B215" s="272"/>
      <c r="C215" s="272"/>
      <c r="D215" s="272"/>
      <c r="E215" s="272"/>
      <c r="F215" s="272"/>
      <c r="G215" s="272"/>
    </row>
    <row r="216" spans="1:7" s="43" customFormat="1" ht="17.25" customHeight="1">
      <c r="A216" s="273" t="s">
        <v>149</v>
      </c>
      <c r="B216" s="273"/>
      <c r="C216" s="273"/>
      <c r="D216" s="273"/>
      <c r="E216" s="273"/>
      <c r="F216" s="273"/>
      <c r="G216" s="273"/>
    </row>
    <row r="217" spans="1:7" s="43" customFormat="1" ht="15.75" customHeight="1">
      <c r="A217" s="273" t="s">
        <v>54</v>
      </c>
      <c r="B217" s="273"/>
      <c r="C217" s="273"/>
      <c r="D217" s="273"/>
      <c r="E217" s="273"/>
      <c r="F217" s="273"/>
      <c r="G217" s="273"/>
    </row>
    <row r="218" spans="1:7" s="25" customFormat="1" ht="48" customHeight="1">
      <c r="A218" s="273" t="s">
        <v>150</v>
      </c>
      <c r="B218" s="273"/>
      <c r="C218" s="273"/>
      <c r="D218" s="273"/>
      <c r="E218" s="273"/>
      <c r="F218" s="273"/>
      <c r="G218" s="273"/>
    </row>
    <row r="219" spans="1:7" s="25" customFormat="1" ht="17.45" customHeight="1">
      <c r="A219" s="93"/>
      <c r="B219" s="93"/>
      <c r="C219" s="93"/>
      <c r="E219" s="136"/>
      <c r="F219" s="137"/>
      <c r="G219" s="96" t="s">
        <v>14</v>
      </c>
    </row>
    <row r="220" spans="1:7" s="11" customFormat="1" ht="90">
      <c r="A220" s="71" t="s">
        <v>1</v>
      </c>
      <c r="B220" s="72" t="s">
        <v>72</v>
      </c>
      <c r="C220" s="72" t="s">
        <v>73</v>
      </c>
      <c r="D220" s="72" t="s">
        <v>74</v>
      </c>
      <c r="E220" s="72" t="s">
        <v>25</v>
      </c>
      <c r="F220" s="72" t="s">
        <v>26</v>
      </c>
      <c r="G220" s="72" t="s">
        <v>39</v>
      </c>
    </row>
    <row r="221" spans="1:7" ht="17.45" customHeight="1">
      <c r="A221" s="73" t="s">
        <v>5</v>
      </c>
      <c r="B221" s="74">
        <f>B224+B227+B229</f>
        <v>33844.9</v>
      </c>
      <c r="C221" s="74">
        <f t="shared" ref="C221:D221" si="43">C224+C227+C229</f>
        <v>9027.1</v>
      </c>
      <c r="D221" s="74">
        <f t="shared" si="43"/>
        <v>9027.1</v>
      </c>
      <c r="E221" s="131">
        <f>D221/C221*100</f>
        <v>100</v>
      </c>
      <c r="F221" s="75">
        <f t="shared" ref="F221:F227" si="44">D221/B221*100</f>
        <v>26.671965347807202</v>
      </c>
      <c r="G221" s="87"/>
    </row>
    <row r="222" spans="1:7">
      <c r="A222" s="77" t="s">
        <v>2</v>
      </c>
      <c r="B222" s="78">
        <f>B221-B223</f>
        <v>1207.2000000000007</v>
      </c>
      <c r="C222" s="78">
        <f t="shared" ref="C222:D222" si="45">C221-C223</f>
        <v>0</v>
      </c>
      <c r="D222" s="78">
        <f t="shared" si="45"/>
        <v>0</v>
      </c>
      <c r="E222" s="88">
        <v>0</v>
      </c>
      <c r="F222" s="89">
        <f t="shared" si="44"/>
        <v>0</v>
      </c>
      <c r="G222" s="84"/>
    </row>
    <row r="223" spans="1:7" ht="17.45" customHeight="1">
      <c r="A223" s="77" t="s">
        <v>3</v>
      </c>
      <c r="B223" s="78">
        <v>32637.7</v>
      </c>
      <c r="C223" s="78">
        <v>9027.1</v>
      </c>
      <c r="D223" s="78">
        <v>9027.1</v>
      </c>
      <c r="E223" s="88">
        <f>D223/C223*100</f>
        <v>100</v>
      </c>
      <c r="F223" s="89">
        <f t="shared" si="44"/>
        <v>27.658505348109703</v>
      </c>
      <c r="G223" s="87"/>
    </row>
    <row r="224" spans="1:7" s="26" customFormat="1" ht="30">
      <c r="A224" s="110" t="s">
        <v>151</v>
      </c>
      <c r="B224" s="106">
        <f>B225+B226</f>
        <v>4305.3999999999996</v>
      </c>
      <c r="C224" s="146">
        <v>0</v>
      </c>
      <c r="D224" s="80">
        <v>0</v>
      </c>
      <c r="E224" s="146">
        <v>0</v>
      </c>
      <c r="F224" s="80">
        <f t="shared" si="44"/>
        <v>0</v>
      </c>
      <c r="G224" s="169"/>
    </row>
    <row r="225" spans="1:7" s="26" customFormat="1" ht="45">
      <c r="A225" s="110" t="s">
        <v>152</v>
      </c>
      <c r="B225" s="106">
        <v>135</v>
      </c>
      <c r="C225" s="146">
        <v>0</v>
      </c>
      <c r="D225" s="80">
        <v>0</v>
      </c>
      <c r="E225" s="146">
        <v>0</v>
      </c>
      <c r="F225" s="80">
        <f t="shared" si="44"/>
        <v>0</v>
      </c>
      <c r="G225" s="169"/>
    </row>
    <row r="226" spans="1:7" s="26" customFormat="1" ht="45">
      <c r="A226" s="110" t="s">
        <v>153</v>
      </c>
      <c r="B226" s="170">
        <v>4170.3999999999996</v>
      </c>
      <c r="C226" s="146">
        <v>0</v>
      </c>
      <c r="D226" s="80">
        <v>0</v>
      </c>
      <c r="E226" s="146">
        <v>0</v>
      </c>
      <c r="F226" s="80">
        <f t="shared" si="44"/>
        <v>0</v>
      </c>
      <c r="G226" s="171"/>
    </row>
    <row r="227" spans="1:7" s="26" customFormat="1">
      <c r="A227" s="110" t="s">
        <v>154</v>
      </c>
      <c r="B227" s="170">
        <f>B228</f>
        <v>763.7</v>
      </c>
      <c r="C227" s="146">
        <v>0</v>
      </c>
      <c r="D227" s="80">
        <v>0</v>
      </c>
      <c r="E227" s="146">
        <v>0</v>
      </c>
      <c r="F227" s="80">
        <f t="shared" si="44"/>
        <v>0</v>
      </c>
      <c r="G227" s="171"/>
    </row>
    <row r="228" spans="1:7" s="26" customFormat="1" ht="32.25" customHeight="1">
      <c r="A228" s="110" t="s">
        <v>155</v>
      </c>
      <c r="B228" s="170">
        <v>763.7</v>
      </c>
      <c r="C228" s="146"/>
      <c r="D228" s="80"/>
      <c r="E228" s="146"/>
      <c r="F228" s="80"/>
      <c r="G228" s="171"/>
    </row>
    <row r="229" spans="1:7" s="26" customFormat="1" ht="32.25" customHeight="1">
      <c r="A229" s="110" t="s">
        <v>156</v>
      </c>
      <c r="B229" s="106">
        <f>B230</f>
        <v>28775.8</v>
      </c>
      <c r="C229" s="106">
        <f t="shared" ref="C229:D229" si="46">C230</f>
        <v>9027.1</v>
      </c>
      <c r="D229" s="106">
        <f t="shared" si="46"/>
        <v>9027.1</v>
      </c>
      <c r="E229" s="88">
        <f>D229/C229*100</f>
        <v>100</v>
      </c>
      <c r="F229" s="89">
        <f>D229/B229*100</f>
        <v>31.370457120219076</v>
      </c>
      <c r="G229" s="169"/>
    </row>
    <row r="230" spans="1:7" s="26" customFormat="1" ht="60" customHeight="1">
      <c r="A230" s="110" t="s">
        <v>157</v>
      </c>
      <c r="B230" s="106">
        <v>28775.8</v>
      </c>
      <c r="C230" s="106">
        <v>9027.1</v>
      </c>
      <c r="D230" s="106">
        <v>9027.1</v>
      </c>
      <c r="E230" s="88">
        <f>D230/C230*100</f>
        <v>100</v>
      </c>
      <c r="F230" s="89">
        <f>D230/B230*100</f>
        <v>31.370457120219076</v>
      </c>
      <c r="G230" s="169"/>
    </row>
    <row r="231" spans="1:7" s="20" customFormat="1" ht="12" customHeight="1">
      <c r="A231" s="126"/>
      <c r="B231" s="127"/>
      <c r="C231" s="127"/>
      <c r="D231" s="127"/>
      <c r="E231" s="111"/>
      <c r="F231" s="112"/>
      <c r="G231" s="128"/>
    </row>
    <row r="232" spans="1:7" s="20" customFormat="1" ht="22.15" customHeight="1">
      <c r="A232" s="272" t="s">
        <v>158</v>
      </c>
      <c r="B232" s="272"/>
      <c r="C232" s="272"/>
      <c r="D232" s="272"/>
      <c r="E232" s="272"/>
      <c r="F232" s="272"/>
      <c r="G232" s="272"/>
    </row>
    <row r="233" spans="1:7" s="12" customFormat="1" ht="15.75">
      <c r="A233" s="273" t="s">
        <v>159</v>
      </c>
      <c r="B233" s="273"/>
      <c r="C233" s="273"/>
      <c r="D233" s="273"/>
      <c r="E233" s="273"/>
      <c r="F233" s="273"/>
      <c r="G233" s="273"/>
    </row>
    <row r="234" spans="1:7" s="12" customFormat="1" ht="15.75">
      <c r="A234" s="273" t="s">
        <v>11</v>
      </c>
      <c r="B234" s="273"/>
      <c r="C234" s="273"/>
      <c r="D234" s="273"/>
      <c r="E234" s="273"/>
      <c r="F234" s="273"/>
      <c r="G234" s="273"/>
    </row>
    <row r="235" spans="1:7" s="13" customFormat="1" ht="33.75" customHeight="1">
      <c r="A235" s="273" t="s">
        <v>160</v>
      </c>
      <c r="B235" s="273"/>
      <c r="C235" s="273"/>
      <c r="D235" s="273"/>
      <c r="E235" s="273"/>
      <c r="F235" s="273"/>
      <c r="G235" s="273"/>
    </row>
    <row r="236" spans="1:7" s="20" customFormat="1" ht="15.6" customHeight="1">
      <c r="A236" s="93"/>
      <c r="B236" s="93"/>
      <c r="C236" s="93"/>
      <c r="D236" s="92"/>
      <c r="E236" s="111"/>
      <c r="F236" s="112"/>
      <c r="G236" s="96" t="s">
        <v>14</v>
      </c>
    </row>
    <row r="237" spans="1:7" s="11" customFormat="1" ht="90">
      <c r="A237" s="71" t="s">
        <v>1</v>
      </c>
      <c r="B237" s="72" t="s">
        <v>72</v>
      </c>
      <c r="C237" s="72" t="s">
        <v>73</v>
      </c>
      <c r="D237" s="72" t="s">
        <v>74</v>
      </c>
      <c r="E237" s="72" t="s">
        <v>25</v>
      </c>
      <c r="F237" s="72" t="s">
        <v>26</v>
      </c>
      <c r="G237" s="72" t="s">
        <v>39</v>
      </c>
    </row>
    <row r="238" spans="1:7" ht="17.45" customHeight="1">
      <c r="A238" s="86" t="s">
        <v>5</v>
      </c>
      <c r="B238" s="74">
        <f>B239</f>
        <v>22146.799999999999</v>
      </c>
      <c r="C238" s="74">
        <f t="shared" ref="C238:D238" si="47">C239</f>
        <v>3534.5</v>
      </c>
      <c r="D238" s="74">
        <f t="shared" si="47"/>
        <v>3321.1</v>
      </c>
      <c r="E238" s="131">
        <f t="shared" ref="E238:E240" si="48">D238/C238*100</f>
        <v>93.962370915263833</v>
      </c>
      <c r="F238" s="75">
        <f t="shared" ref="F238:F242" si="49">D238/B238*100</f>
        <v>14.995845900987954</v>
      </c>
      <c r="G238" s="87"/>
    </row>
    <row r="239" spans="1:7" ht="17.45" customHeight="1">
      <c r="A239" s="81" t="s">
        <v>2</v>
      </c>
      <c r="B239" s="78">
        <f>B240+B241+B242</f>
        <v>22146.799999999999</v>
      </c>
      <c r="C239" s="78">
        <f t="shared" ref="C239:D239" si="50">C240+C241+C242</f>
        <v>3534.5</v>
      </c>
      <c r="D239" s="78">
        <f t="shared" si="50"/>
        <v>3321.1</v>
      </c>
      <c r="E239" s="88">
        <f t="shared" si="48"/>
        <v>93.962370915263833</v>
      </c>
      <c r="F239" s="89">
        <f t="shared" si="49"/>
        <v>14.995845900987954</v>
      </c>
      <c r="G239" s="87"/>
    </row>
    <row r="240" spans="1:7" ht="60">
      <c r="A240" s="110" t="s">
        <v>161</v>
      </c>
      <c r="B240" s="118">
        <v>600</v>
      </c>
      <c r="C240" s="118">
        <v>100</v>
      </c>
      <c r="D240" s="118">
        <v>100</v>
      </c>
      <c r="E240" s="88">
        <f t="shared" si="48"/>
        <v>100</v>
      </c>
      <c r="F240" s="89">
        <f t="shared" si="49"/>
        <v>16.666666666666664</v>
      </c>
      <c r="G240" s="172"/>
    </row>
    <row r="241" spans="1:7" ht="60">
      <c r="A241" s="110" t="s">
        <v>162</v>
      </c>
      <c r="B241" s="118">
        <v>2534.5</v>
      </c>
      <c r="C241" s="118">
        <v>32.700000000000003</v>
      </c>
      <c r="D241" s="118">
        <v>32.6</v>
      </c>
      <c r="E241" s="88">
        <f>D241/C241*100</f>
        <v>99.694189602446485</v>
      </c>
      <c r="F241" s="89">
        <f>D241/B241*100</f>
        <v>1.2862497534030382</v>
      </c>
      <c r="G241" s="84"/>
    </row>
    <row r="242" spans="1:7" ht="45">
      <c r="A242" s="110" t="s">
        <v>163</v>
      </c>
      <c r="B242" s="118">
        <v>19012.3</v>
      </c>
      <c r="C242" s="118">
        <v>3401.8</v>
      </c>
      <c r="D242" s="118">
        <v>3188.5</v>
      </c>
      <c r="E242" s="88">
        <f>D242/C242*100</f>
        <v>93.729790111117637</v>
      </c>
      <c r="F242" s="89">
        <f t="shared" si="49"/>
        <v>16.770722111475202</v>
      </c>
      <c r="G242" s="154"/>
    </row>
    <row r="243" spans="1:7" s="13" customFormat="1" ht="6" customHeight="1">
      <c r="A243" s="27"/>
      <c r="B243" s="27"/>
      <c r="C243" s="27"/>
      <c r="D243" s="27"/>
      <c r="E243" s="23"/>
      <c r="F243" s="24"/>
      <c r="G243" s="24"/>
    </row>
    <row r="244" spans="1:7" s="20" customFormat="1" ht="24" customHeight="1">
      <c r="A244" s="272" t="s">
        <v>50</v>
      </c>
      <c r="B244" s="272"/>
      <c r="C244" s="272"/>
      <c r="D244" s="272"/>
      <c r="E244" s="272"/>
      <c r="F244" s="272"/>
      <c r="G244" s="272"/>
    </row>
    <row r="245" spans="1:7" s="12" customFormat="1" ht="15.75" customHeight="1">
      <c r="A245" s="273" t="s">
        <v>164</v>
      </c>
      <c r="B245" s="273"/>
      <c r="C245" s="273"/>
      <c r="D245" s="273"/>
      <c r="E245" s="273"/>
      <c r="F245" s="273"/>
      <c r="G245" s="273"/>
    </row>
    <row r="246" spans="1:7" s="12" customFormat="1" ht="32.25" customHeight="1">
      <c r="A246" s="273" t="s">
        <v>12</v>
      </c>
      <c r="B246" s="273"/>
      <c r="C246" s="273"/>
      <c r="D246" s="273"/>
      <c r="E246" s="273"/>
      <c r="F246" s="273"/>
      <c r="G246" s="273"/>
    </row>
    <row r="247" spans="1:7" s="13" customFormat="1" ht="18" customHeight="1">
      <c r="A247" s="273" t="s">
        <v>23</v>
      </c>
      <c r="B247" s="273"/>
      <c r="C247" s="273"/>
      <c r="D247" s="273"/>
      <c r="E247" s="273"/>
      <c r="F247" s="273"/>
      <c r="G247" s="273"/>
    </row>
    <row r="248" spans="1:7" s="13" customFormat="1" ht="15.6" customHeight="1">
      <c r="A248" s="93"/>
      <c r="B248" s="93"/>
      <c r="C248" s="93"/>
      <c r="D248" s="25"/>
      <c r="E248" s="136"/>
      <c r="F248" s="137"/>
      <c r="G248" s="96" t="s">
        <v>14</v>
      </c>
    </row>
    <row r="249" spans="1:7" s="11" customFormat="1" ht="93" customHeight="1">
      <c r="A249" s="71" t="s">
        <v>1</v>
      </c>
      <c r="B249" s="72" t="s">
        <v>72</v>
      </c>
      <c r="C249" s="72" t="s">
        <v>73</v>
      </c>
      <c r="D249" s="72" t="s">
        <v>74</v>
      </c>
      <c r="E249" s="72" t="s">
        <v>25</v>
      </c>
      <c r="F249" s="72" t="s">
        <v>26</v>
      </c>
      <c r="G249" s="72" t="s">
        <v>39</v>
      </c>
    </row>
    <row r="250" spans="1:7" ht="17.45" customHeight="1">
      <c r="A250" s="86" t="s">
        <v>5</v>
      </c>
      <c r="B250" s="74">
        <f>B254+B255</f>
        <v>121167.70000000001</v>
      </c>
      <c r="C250" s="74">
        <f>C254+C255</f>
        <v>5323.9</v>
      </c>
      <c r="D250" s="74">
        <f>D254+D255</f>
        <v>5323.9</v>
      </c>
      <c r="E250" s="131">
        <f>D250/C250*100</f>
        <v>100</v>
      </c>
      <c r="F250" s="75">
        <f t="shared" ref="F250:F255" si="51">D250/B250*100</f>
        <v>4.3938277280166238</v>
      </c>
      <c r="G250" s="87"/>
    </row>
    <row r="251" spans="1:7" ht="15.75" customHeight="1">
      <c r="A251" s="81" t="s">
        <v>2</v>
      </c>
      <c r="B251" s="78">
        <f>B250-B252</f>
        <v>113987.70000000001</v>
      </c>
      <c r="C251" s="78">
        <f>C250-C252</f>
        <v>5323.9</v>
      </c>
      <c r="D251" s="78">
        <f>D250-D252</f>
        <v>5323.9</v>
      </c>
      <c r="E251" s="88">
        <f>D251/C251*100</f>
        <v>100</v>
      </c>
      <c r="F251" s="89">
        <f t="shared" si="51"/>
        <v>4.6705916515553865</v>
      </c>
      <c r="G251" s="87"/>
    </row>
    <row r="252" spans="1:7" ht="15.75" customHeight="1">
      <c r="A252" s="81" t="s">
        <v>3</v>
      </c>
      <c r="B252" s="78">
        <v>7180</v>
      </c>
      <c r="C252" s="78">
        <v>0</v>
      </c>
      <c r="D252" s="78">
        <v>0</v>
      </c>
      <c r="E252" s="88">
        <v>0</v>
      </c>
      <c r="F252" s="89">
        <f t="shared" si="51"/>
        <v>0</v>
      </c>
      <c r="G252" s="87"/>
    </row>
    <row r="253" spans="1:7" ht="15.75" customHeight="1">
      <c r="A253" s="81" t="s">
        <v>4</v>
      </c>
      <c r="B253" s="78">
        <v>4590.3</v>
      </c>
      <c r="C253" s="78">
        <v>0</v>
      </c>
      <c r="D253" s="78">
        <v>0</v>
      </c>
      <c r="E253" s="88">
        <v>0</v>
      </c>
      <c r="F253" s="89">
        <f t="shared" si="51"/>
        <v>0</v>
      </c>
      <c r="G253" s="87"/>
    </row>
    <row r="254" spans="1:7" ht="45">
      <c r="A254" s="119" t="s">
        <v>165</v>
      </c>
      <c r="B254" s="78">
        <v>108089.60000000001</v>
      </c>
      <c r="C254" s="78">
        <v>5323.9</v>
      </c>
      <c r="D254" s="78">
        <v>5323.9</v>
      </c>
      <c r="E254" s="146">
        <f>D254/C254*100</f>
        <v>100</v>
      </c>
      <c r="F254" s="80">
        <f t="shared" si="51"/>
        <v>4.9254507371662024</v>
      </c>
      <c r="G254" s="120"/>
    </row>
    <row r="255" spans="1:7" ht="30">
      <c r="A255" s="119" t="s">
        <v>28</v>
      </c>
      <c r="B255" s="78">
        <v>13078.1</v>
      </c>
      <c r="C255" s="78">
        <v>0</v>
      </c>
      <c r="D255" s="78">
        <v>0</v>
      </c>
      <c r="E255" s="146">
        <v>0</v>
      </c>
      <c r="F255" s="80">
        <f t="shared" si="51"/>
        <v>0</v>
      </c>
      <c r="G255" s="120"/>
    </row>
    <row r="256" spans="1:7" s="132" customFormat="1" ht="16.5" customHeight="1">
      <c r="A256" s="174"/>
      <c r="B256" s="175"/>
      <c r="C256" s="175"/>
      <c r="D256" s="175"/>
      <c r="E256" s="176"/>
      <c r="F256" s="177"/>
      <c r="G256" s="178"/>
    </row>
    <row r="257" spans="1:7" s="92" customFormat="1" ht="22.5" customHeight="1">
      <c r="A257" s="272" t="s">
        <v>166</v>
      </c>
      <c r="B257" s="272"/>
      <c r="C257" s="272"/>
      <c r="D257" s="272"/>
      <c r="E257" s="272"/>
      <c r="F257" s="272"/>
      <c r="G257" s="272"/>
    </row>
    <row r="258" spans="1:7" s="43" customFormat="1" ht="15" customHeight="1">
      <c r="A258" s="273" t="s">
        <v>168</v>
      </c>
      <c r="B258" s="273"/>
      <c r="C258" s="273"/>
      <c r="D258" s="273"/>
      <c r="E258" s="273"/>
      <c r="F258" s="273"/>
      <c r="G258" s="273"/>
    </row>
    <row r="259" spans="1:7" s="43" customFormat="1" ht="35.25" customHeight="1">
      <c r="A259" s="273" t="s">
        <v>13</v>
      </c>
      <c r="B259" s="273"/>
      <c r="C259" s="273"/>
      <c r="D259" s="273"/>
      <c r="E259" s="273"/>
      <c r="F259" s="273"/>
      <c r="G259" s="273"/>
    </row>
    <row r="260" spans="1:7" s="25" customFormat="1" ht="15.75">
      <c r="A260" s="273" t="s">
        <v>167</v>
      </c>
      <c r="B260" s="273"/>
      <c r="C260" s="273"/>
      <c r="D260" s="273"/>
      <c r="E260" s="273"/>
      <c r="F260" s="273"/>
      <c r="G260" s="273"/>
    </row>
    <row r="261" spans="1:7" s="92" customFormat="1" ht="15" customHeight="1">
      <c r="A261" s="93"/>
      <c r="B261" s="93"/>
      <c r="C261" s="93"/>
      <c r="E261" s="111"/>
      <c r="F261" s="112"/>
      <c r="G261" s="96" t="s">
        <v>14</v>
      </c>
    </row>
    <row r="262" spans="1:7" s="11" customFormat="1" ht="90">
      <c r="A262" s="72" t="s">
        <v>1</v>
      </c>
      <c r="B262" s="72" t="s">
        <v>72</v>
      </c>
      <c r="C262" s="72" t="s">
        <v>73</v>
      </c>
      <c r="D262" s="72" t="s">
        <v>74</v>
      </c>
      <c r="E262" s="72" t="s">
        <v>25</v>
      </c>
      <c r="F262" s="72" t="s">
        <v>26</v>
      </c>
      <c r="G262" s="72" t="s">
        <v>39</v>
      </c>
    </row>
    <row r="263" spans="1:7" ht="17.45" customHeight="1">
      <c r="A263" s="86" t="s">
        <v>5</v>
      </c>
      <c r="B263" s="74">
        <f>B266</f>
        <v>127644.5</v>
      </c>
      <c r="C263" s="74">
        <f>C266</f>
        <v>13395.2</v>
      </c>
      <c r="D263" s="74">
        <f>D266</f>
        <v>12891.5</v>
      </c>
      <c r="E263" s="161">
        <f t="shared" ref="E263:E264" si="52">D263/C263*100</f>
        <v>96.239697802197796</v>
      </c>
      <c r="F263" s="161">
        <f t="shared" ref="F263:F266" si="53">D263/B263*100</f>
        <v>10.099534253336415</v>
      </c>
      <c r="G263" s="87"/>
    </row>
    <row r="264" spans="1:7" ht="17.45" customHeight="1">
      <c r="A264" s="81" t="s">
        <v>2</v>
      </c>
      <c r="B264" s="78">
        <f>B263-B265</f>
        <v>124839.6</v>
      </c>
      <c r="C264" s="78">
        <f t="shared" ref="C264:D264" si="54">C263-C265</f>
        <v>13102.400000000001</v>
      </c>
      <c r="D264" s="78">
        <f t="shared" si="54"/>
        <v>12891.5</v>
      </c>
      <c r="E264" s="105">
        <f t="shared" si="52"/>
        <v>98.390371229698374</v>
      </c>
      <c r="F264" s="105">
        <f t="shared" si="53"/>
        <v>10.326450901797186</v>
      </c>
      <c r="G264" s="87"/>
    </row>
    <row r="265" spans="1:7">
      <c r="A265" s="81" t="s">
        <v>3</v>
      </c>
      <c r="B265" s="118">
        <v>2804.9</v>
      </c>
      <c r="C265" s="78">
        <v>292.8</v>
      </c>
      <c r="D265" s="78">
        <v>0</v>
      </c>
      <c r="E265" s="105">
        <v>0</v>
      </c>
      <c r="F265" s="105">
        <f>D265/B265*100</f>
        <v>0</v>
      </c>
      <c r="G265" s="87"/>
    </row>
    <row r="266" spans="1:7" ht="75">
      <c r="A266" s="110" t="s">
        <v>169</v>
      </c>
      <c r="B266" s="84">
        <v>127644.5</v>
      </c>
      <c r="C266" s="84">
        <v>13395.2</v>
      </c>
      <c r="D266" s="84">
        <v>12891.5</v>
      </c>
      <c r="E266" s="105">
        <f>D266/C266*100</f>
        <v>96.239697802197796</v>
      </c>
      <c r="F266" s="105">
        <f t="shared" si="53"/>
        <v>10.099534253336415</v>
      </c>
      <c r="G266" s="179" t="s">
        <v>170</v>
      </c>
    </row>
    <row r="267" spans="1:7" s="13" customFormat="1" ht="21" customHeight="1">
      <c r="A267" s="180"/>
      <c r="B267" s="181"/>
      <c r="C267" s="181"/>
      <c r="D267" s="181"/>
      <c r="E267" s="158"/>
      <c r="F267" s="182"/>
      <c r="G267" s="183"/>
    </row>
    <row r="268" spans="1:7" s="20" customFormat="1" ht="18.75" customHeight="1">
      <c r="A268" s="272" t="s">
        <v>37</v>
      </c>
      <c r="B268" s="272"/>
      <c r="C268" s="272"/>
      <c r="D268" s="272"/>
      <c r="E268" s="272"/>
      <c r="F268" s="272"/>
      <c r="G268" s="272"/>
    </row>
    <row r="269" spans="1:7" s="12" customFormat="1" ht="16.149999999999999" customHeight="1">
      <c r="A269" s="273" t="s">
        <v>172</v>
      </c>
      <c r="B269" s="273"/>
      <c r="C269" s="273"/>
      <c r="D269" s="273"/>
      <c r="E269" s="273"/>
      <c r="F269" s="273"/>
      <c r="G269" s="273"/>
    </row>
    <row r="270" spans="1:7" s="12" customFormat="1" ht="15.75">
      <c r="A270" s="273" t="s">
        <v>46</v>
      </c>
      <c r="B270" s="273"/>
      <c r="C270" s="273"/>
      <c r="D270" s="273"/>
      <c r="E270" s="273"/>
      <c r="F270" s="273"/>
      <c r="G270" s="273"/>
    </row>
    <row r="271" spans="1:7" s="13" customFormat="1" ht="15.75">
      <c r="A271" s="273" t="s">
        <v>171</v>
      </c>
      <c r="B271" s="273"/>
      <c r="C271" s="273"/>
      <c r="D271" s="273"/>
      <c r="E271" s="273"/>
      <c r="F271" s="273"/>
      <c r="G271" s="273"/>
    </row>
    <row r="272" spans="1:7" s="13" customFormat="1" ht="15.75" customHeight="1">
      <c r="A272" s="93"/>
      <c r="B272" s="93"/>
      <c r="C272" s="93"/>
      <c r="D272" s="25"/>
      <c r="E272" s="136"/>
      <c r="F272" s="137"/>
      <c r="G272" s="96" t="s">
        <v>14</v>
      </c>
    </row>
    <row r="273" spans="1:7" s="70" customFormat="1" ht="90">
      <c r="A273" s="71" t="s">
        <v>1</v>
      </c>
      <c r="B273" s="72" t="s">
        <v>72</v>
      </c>
      <c r="C273" s="72" t="s">
        <v>73</v>
      </c>
      <c r="D273" s="72" t="s">
        <v>74</v>
      </c>
      <c r="E273" s="72" t="s">
        <v>25</v>
      </c>
      <c r="F273" s="72" t="s">
        <v>26</v>
      </c>
      <c r="G273" s="72" t="s">
        <v>39</v>
      </c>
    </row>
    <row r="274" spans="1:7" ht="17.25" customHeight="1">
      <c r="A274" s="86" t="s">
        <v>5</v>
      </c>
      <c r="B274" s="74">
        <f>B275</f>
        <v>38753.300000000003</v>
      </c>
      <c r="C274" s="74">
        <f>C275</f>
        <v>9285.7000000000007</v>
      </c>
      <c r="D274" s="74">
        <f>D275</f>
        <v>9221.6</v>
      </c>
      <c r="E274" s="74">
        <f>E275</f>
        <v>99.309691245678835</v>
      </c>
      <c r="F274" s="74">
        <f>F275</f>
        <v>23.795650951015784</v>
      </c>
      <c r="G274" s="87"/>
    </row>
    <row r="275" spans="1:7">
      <c r="A275" s="81" t="s">
        <v>2</v>
      </c>
      <c r="B275" s="78">
        <f>B276+B277</f>
        <v>38753.300000000003</v>
      </c>
      <c r="C275" s="78">
        <f>C276+C277</f>
        <v>9285.7000000000007</v>
      </c>
      <c r="D275" s="78">
        <f>D276+D277</f>
        <v>9221.6</v>
      </c>
      <c r="E275" s="78">
        <f>E276+E277</f>
        <v>99.309691245678835</v>
      </c>
      <c r="F275" s="78">
        <f>D275/B275*100</f>
        <v>23.795650951015784</v>
      </c>
      <c r="G275" s="87"/>
    </row>
    <row r="276" spans="1:7" ht="60">
      <c r="A276" s="110" t="s">
        <v>173</v>
      </c>
      <c r="B276" s="106">
        <v>2281.3000000000002</v>
      </c>
      <c r="C276" s="106">
        <v>0</v>
      </c>
      <c r="D276" s="106">
        <v>0</v>
      </c>
      <c r="E276" s="88">
        <v>0</v>
      </c>
      <c r="F276" s="89">
        <v>0</v>
      </c>
      <c r="G276" s="172"/>
    </row>
    <row r="277" spans="1:7" ht="32.25" customHeight="1">
      <c r="A277" s="110" t="s">
        <v>174</v>
      </c>
      <c r="B277" s="106">
        <v>36472</v>
      </c>
      <c r="C277" s="184">
        <v>9285.7000000000007</v>
      </c>
      <c r="D277" s="184">
        <v>9221.6</v>
      </c>
      <c r="E277" s="185">
        <f>D277/C277*100</f>
        <v>99.309691245678835</v>
      </c>
      <c r="F277" s="185">
        <f>D277/B277*100</f>
        <v>25.284053520508888</v>
      </c>
      <c r="G277" s="84"/>
    </row>
    <row r="278" spans="1:7" s="132" customFormat="1" ht="11.25" customHeight="1">
      <c r="A278" s="180"/>
      <c r="B278" s="142"/>
      <c r="C278" s="186"/>
      <c r="D278" s="186"/>
      <c r="E278" s="187"/>
      <c r="F278" s="187"/>
      <c r="G278" s="98"/>
    </row>
    <row r="279" spans="1:7" s="92" customFormat="1" ht="28.5" customHeight="1">
      <c r="A279" s="272" t="s">
        <v>175</v>
      </c>
      <c r="B279" s="272"/>
      <c r="C279" s="272"/>
      <c r="D279" s="272"/>
      <c r="E279" s="272"/>
      <c r="F279" s="272"/>
      <c r="G279" s="272"/>
    </row>
    <row r="280" spans="1:7" s="43" customFormat="1" ht="15.75">
      <c r="A280" s="273" t="s">
        <v>176</v>
      </c>
      <c r="B280" s="273"/>
      <c r="C280" s="273"/>
      <c r="D280" s="273"/>
      <c r="E280" s="273"/>
      <c r="F280" s="273"/>
      <c r="G280" s="273"/>
    </row>
    <row r="281" spans="1:7" s="43" customFormat="1" ht="15.75">
      <c r="A281" s="273" t="s">
        <v>58</v>
      </c>
      <c r="B281" s="273"/>
      <c r="C281" s="273"/>
      <c r="D281" s="273"/>
      <c r="E281" s="273"/>
      <c r="F281" s="273"/>
      <c r="G281" s="273"/>
    </row>
    <row r="282" spans="1:7" s="25" customFormat="1" ht="30.75" customHeight="1">
      <c r="A282" s="273" t="s">
        <v>177</v>
      </c>
      <c r="B282" s="273"/>
      <c r="C282" s="273"/>
      <c r="D282" s="273"/>
      <c r="E282" s="273"/>
      <c r="F282" s="273"/>
      <c r="G282" s="273"/>
    </row>
    <row r="283" spans="1:7" s="25" customFormat="1" ht="15.6" customHeight="1">
      <c r="A283" s="93"/>
      <c r="B283" s="93"/>
      <c r="C283" s="93"/>
      <c r="E283" s="136"/>
      <c r="F283" s="137"/>
      <c r="G283" s="96" t="s">
        <v>14</v>
      </c>
    </row>
    <row r="284" spans="1:7" s="11" customFormat="1" ht="90">
      <c r="A284" s="71" t="s">
        <v>1</v>
      </c>
      <c r="B284" s="72" t="s">
        <v>72</v>
      </c>
      <c r="C284" s="72" t="s">
        <v>73</v>
      </c>
      <c r="D284" s="72" t="s">
        <v>74</v>
      </c>
      <c r="E284" s="72" t="s">
        <v>25</v>
      </c>
      <c r="F284" s="72" t="s">
        <v>26</v>
      </c>
      <c r="G284" s="72" t="s">
        <v>39</v>
      </c>
    </row>
    <row r="285" spans="1:7" ht="17.25" customHeight="1">
      <c r="A285" s="86" t="s">
        <v>5</v>
      </c>
      <c r="B285" s="74">
        <f>B289+B290+B291</f>
        <v>555564.6</v>
      </c>
      <c r="C285" s="74">
        <f t="shared" ref="C285:D285" si="55">C289+C290+C291</f>
        <v>129284.4</v>
      </c>
      <c r="D285" s="74">
        <f t="shared" si="55"/>
        <v>121839.5</v>
      </c>
      <c r="E285" s="131">
        <f t="shared" ref="E285:E291" si="56">D285/C285*100</f>
        <v>94.241455272252495</v>
      </c>
      <c r="F285" s="75">
        <f t="shared" ref="F285:F291" si="57">D285/B285*100</f>
        <v>21.930752967341693</v>
      </c>
      <c r="G285" s="87"/>
    </row>
    <row r="286" spans="1:7" ht="16.5" customHeight="1">
      <c r="A286" s="81" t="s">
        <v>2</v>
      </c>
      <c r="B286" s="78">
        <f>B285-B287-B288</f>
        <v>534841.69999999995</v>
      </c>
      <c r="C286" s="78">
        <f t="shared" ref="C286:D286" si="58">C285-C287-C288</f>
        <v>123905.4</v>
      </c>
      <c r="D286" s="78">
        <f t="shared" si="58"/>
        <v>117034.8</v>
      </c>
      <c r="E286" s="88">
        <f t="shared" si="56"/>
        <v>94.45496322194191</v>
      </c>
      <c r="F286" s="89">
        <f t="shared" si="57"/>
        <v>21.88213821024053</v>
      </c>
      <c r="G286" s="87"/>
    </row>
    <row r="287" spans="1:7" ht="16.5" customHeight="1">
      <c r="A287" s="81" t="s">
        <v>3</v>
      </c>
      <c r="B287" s="78">
        <v>15798.4</v>
      </c>
      <c r="C287" s="78">
        <v>3858</v>
      </c>
      <c r="D287" s="78">
        <v>3570.4</v>
      </c>
      <c r="E287" s="88">
        <f t="shared" si="56"/>
        <v>92.545360290305851</v>
      </c>
      <c r="F287" s="89">
        <f t="shared" si="57"/>
        <v>22.599756937411382</v>
      </c>
      <c r="G287" s="87"/>
    </row>
    <row r="288" spans="1:7" ht="16.5" customHeight="1">
      <c r="A288" s="81" t="s">
        <v>4</v>
      </c>
      <c r="B288" s="78">
        <v>4924.5</v>
      </c>
      <c r="C288" s="78">
        <v>1521</v>
      </c>
      <c r="D288" s="78">
        <v>1234.3</v>
      </c>
      <c r="E288" s="88">
        <f t="shared" si="56"/>
        <v>81.150558842866531</v>
      </c>
      <c r="F288" s="89">
        <f t="shared" si="57"/>
        <v>25.064473550614274</v>
      </c>
      <c r="G288" s="87"/>
    </row>
    <row r="289" spans="1:7" ht="72.75" customHeight="1">
      <c r="A289" s="110" t="s">
        <v>178</v>
      </c>
      <c r="B289" s="118">
        <v>12198.6</v>
      </c>
      <c r="C289" s="118">
        <v>4005.9</v>
      </c>
      <c r="D289" s="118">
        <v>2204.1</v>
      </c>
      <c r="E289" s="88">
        <f t="shared" si="56"/>
        <v>55.021343518310481</v>
      </c>
      <c r="F289" s="89">
        <f t="shared" si="57"/>
        <v>18.06846687324775</v>
      </c>
      <c r="G289" s="91" t="s">
        <v>181</v>
      </c>
    </row>
    <row r="290" spans="1:7" ht="60">
      <c r="A290" s="110" t="s">
        <v>179</v>
      </c>
      <c r="B290" s="188">
        <v>756.9</v>
      </c>
      <c r="C290" s="188">
        <v>161</v>
      </c>
      <c r="D290" s="188">
        <v>94.1</v>
      </c>
      <c r="E290" s="88">
        <f t="shared" si="56"/>
        <v>58.447204968944099</v>
      </c>
      <c r="F290" s="89">
        <f t="shared" si="57"/>
        <v>12.432289602325273</v>
      </c>
      <c r="G290" s="84" t="s">
        <v>182</v>
      </c>
    </row>
    <row r="291" spans="1:7" ht="120">
      <c r="A291" s="110" t="s">
        <v>180</v>
      </c>
      <c r="B291" s="188">
        <v>542609.1</v>
      </c>
      <c r="C291" s="188">
        <v>125117.5</v>
      </c>
      <c r="D291" s="188">
        <v>119541.3</v>
      </c>
      <c r="E291" s="88">
        <f t="shared" si="56"/>
        <v>95.543229364397462</v>
      </c>
      <c r="F291" s="89">
        <f t="shared" si="57"/>
        <v>22.030832140485664</v>
      </c>
      <c r="G291" s="189" t="s">
        <v>183</v>
      </c>
    </row>
    <row r="292" spans="1:7" s="132" customFormat="1" ht="18.75" customHeight="1">
      <c r="A292" s="190"/>
      <c r="B292" s="191"/>
      <c r="C292" s="191"/>
      <c r="D292" s="191"/>
      <c r="E292" s="192"/>
      <c r="F292" s="193"/>
      <c r="G292" s="194"/>
    </row>
    <row r="293" spans="1:7" s="92" customFormat="1" ht="18.75" customHeight="1">
      <c r="A293" s="272" t="s">
        <v>184</v>
      </c>
      <c r="B293" s="272"/>
      <c r="C293" s="272"/>
      <c r="D293" s="272"/>
      <c r="E293" s="272"/>
      <c r="F293" s="272"/>
      <c r="G293" s="272"/>
    </row>
    <row r="294" spans="1:7" s="43" customFormat="1" ht="15.75">
      <c r="A294" s="273" t="s">
        <v>186</v>
      </c>
      <c r="B294" s="273"/>
      <c r="C294" s="273"/>
      <c r="D294" s="273"/>
      <c r="E294" s="273"/>
      <c r="F294" s="273"/>
      <c r="G294" s="273"/>
    </row>
    <row r="295" spans="1:7" s="43" customFormat="1" ht="15.75">
      <c r="A295" s="273" t="s">
        <v>59</v>
      </c>
      <c r="B295" s="273"/>
      <c r="C295" s="273"/>
      <c r="D295" s="273"/>
      <c r="E295" s="273"/>
      <c r="F295" s="273"/>
      <c r="G295" s="273"/>
    </row>
    <row r="296" spans="1:7" s="25" customFormat="1" ht="31.5" customHeight="1">
      <c r="A296" s="273" t="s">
        <v>185</v>
      </c>
      <c r="B296" s="273"/>
      <c r="C296" s="273"/>
      <c r="D296" s="273"/>
      <c r="E296" s="273"/>
      <c r="F296" s="273"/>
      <c r="G296" s="273"/>
    </row>
    <row r="297" spans="1:7" s="92" customFormat="1" ht="19.5" customHeight="1">
      <c r="A297" s="129"/>
      <c r="B297" s="129"/>
      <c r="C297" s="129"/>
      <c r="E297" s="111"/>
      <c r="F297" s="112"/>
      <c r="G297" s="96" t="s">
        <v>14</v>
      </c>
    </row>
    <row r="298" spans="1:7" s="11" customFormat="1" ht="92.25" customHeight="1">
      <c r="A298" s="71" t="s">
        <v>1</v>
      </c>
      <c r="B298" s="72" t="s">
        <v>72</v>
      </c>
      <c r="C298" s="72" t="s">
        <v>73</v>
      </c>
      <c r="D298" s="72" t="s">
        <v>74</v>
      </c>
      <c r="E298" s="72" t="s">
        <v>25</v>
      </c>
      <c r="F298" s="72" t="s">
        <v>26</v>
      </c>
      <c r="G298" s="72" t="s">
        <v>39</v>
      </c>
    </row>
    <row r="299" spans="1:7" ht="15" customHeight="1">
      <c r="A299" s="86" t="s">
        <v>5</v>
      </c>
      <c r="B299" s="74">
        <f>B304+B305+B308</f>
        <v>769278</v>
      </c>
      <c r="C299" s="74">
        <f t="shared" ref="C299:D299" si="59">C304+C305+C308</f>
        <v>100172.7</v>
      </c>
      <c r="D299" s="74">
        <f t="shared" si="59"/>
        <v>92192.8</v>
      </c>
      <c r="E299" s="131">
        <f>D299/C299*100</f>
        <v>92.033857528049069</v>
      </c>
      <c r="F299" s="75">
        <f>D299/B299*100</f>
        <v>11.984328162250838</v>
      </c>
      <c r="G299" s="87"/>
    </row>
    <row r="300" spans="1:7" ht="15" customHeight="1">
      <c r="A300" s="81" t="s">
        <v>2</v>
      </c>
      <c r="B300" s="78">
        <f>B299-B301-B302</f>
        <v>455115.8</v>
      </c>
      <c r="C300" s="78">
        <f t="shared" ref="C300:D300" si="60">C299-C301-C302</f>
        <v>99395</v>
      </c>
      <c r="D300" s="78">
        <f t="shared" si="60"/>
        <v>91826.900000000009</v>
      </c>
      <c r="E300" s="88">
        <f>D300/C300*100</f>
        <v>92.385834297499883</v>
      </c>
      <c r="F300" s="89">
        <f>D300/B300*100</f>
        <v>20.176601207868416</v>
      </c>
      <c r="G300" s="87"/>
    </row>
    <row r="301" spans="1:7" ht="15" customHeight="1">
      <c r="A301" s="81" t="s">
        <v>3</v>
      </c>
      <c r="B301" s="78">
        <v>304270.2</v>
      </c>
      <c r="C301" s="78">
        <v>777.7</v>
      </c>
      <c r="D301" s="78">
        <v>365.9</v>
      </c>
      <c r="E301" s="88">
        <f>D301/C301*100</f>
        <v>47.048990613347044</v>
      </c>
      <c r="F301" s="89">
        <f>D301/B301*100</f>
        <v>0.12025495760018561</v>
      </c>
      <c r="G301" s="87"/>
    </row>
    <row r="302" spans="1:7" ht="15" customHeight="1">
      <c r="A302" s="81" t="s">
        <v>4</v>
      </c>
      <c r="B302" s="78">
        <v>9892</v>
      </c>
      <c r="C302" s="78">
        <v>0</v>
      </c>
      <c r="D302" s="78">
        <v>0</v>
      </c>
      <c r="E302" s="88">
        <v>0</v>
      </c>
      <c r="F302" s="89">
        <v>0</v>
      </c>
      <c r="G302" s="87"/>
    </row>
    <row r="303" spans="1:7" ht="90">
      <c r="A303" s="71" t="s">
        <v>1</v>
      </c>
      <c r="B303" s="72" t="s">
        <v>72</v>
      </c>
      <c r="C303" s="72" t="s">
        <v>73</v>
      </c>
      <c r="D303" s="72" t="s">
        <v>74</v>
      </c>
      <c r="E303" s="72" t="s">
        <v>25</v>
      </c>
      <c r="F303" s="72" t="s">
        <v>26</v>
      </c>
      <c r="G303" s="72" t="s">
        <v>39</v>
      </c>
    </row>
    <row r="304" spans="1:7" ht="60">
      <c r="A304" s="110" t="s">
        <v>187</v>
      </c>
      <c r="B304" s="78">
        <v>24734</v>
      </c>
      <c r="C304" s="78">
        <v>5933.6</v>
      </c>
      <c r="D304" s="78">
        <v>5535.3</v>
      </c>
      <c r="E304" s="88">
        <f t="shared" ref="E304:E309" si="61">D304/C304*100</f>
        <v>93.287380342456515</v>
      </c>
      <c r="F304" s="89">
        <f t="shared" ref="F304:F309" si="62">D304/B304*100</f>
        <v>22.379315921403737</v>
      </c>
      <c r="G304" s="84" t="s">
        <v>193</v>
      </c>
    </row>
    <row r="305" spans="1:7" ht="45">
      <c r="A305" s="110" t="s">
        <v>188</v>
      </c>
      <c r="B305" s="78">
        <f>B306+B307</f>
        <v>410087</v>
      </c>
      <c r="C305" s="78">
        <f t="shared" ref="C305:D305" si="63">C306+C307</f>
        <v>1777.6</v>
      </c>
      <c r="D305" s="78">
        <f t="shared" si="63"/>
        <v>1650</v>
      </c>
      <c r="E305" s="88">
        <f t="shared" si="61"/>
        <v>92.821782178217831</v>
      </c>
      <c r="F305" s="89">
        <f t="shared" si="62"/>
        <v>0.40235364690907049</v>
      </c>
      <c r="G305" s="87"/>
    </row>
    <row r="306" spans="1:7" ht="60">
      <c r="A306" s="110" t="s">
        <v>189</v>
      </c>
      <c r="B306" s="78">
        <v>324259.7</v>
      </c>
      <c r="C306" s="78">
        <v>1777.6</v>
      </c>
      <c r="D306" s="78">
        <v>1650</v>
      </c>
      <c r="E306" s="88">
        <f t="shared" si="61"/>
        <v>92.821782178217831</v>
      </c>
      <c r="F306" s="89">
        <f t="shared" si="62"/>
        <v>0.50885139288045966</v>
      </c>
      <c r="G306" s="84" t="s">
        <v>194</v>
      </c>
    </row>
    <row r="307" spans="1:7" ht="15" customHeight="1">
      <c r="A307" s="110" t="s">
        <v>190</v>
      </c>
      <c r="B307" s="78">
        <v>85827.3</v>
      </c>
      <c r="C307" s="78">
        <v>0</v>
      </c>
      <c r="D307" s="78">
        <v>0</v>
      </c>
      <c r="E307" s="88">
        <v>0</v>
      </c>
      <c r="F307" s="89">
        <f t="shared" si="62"/>
        <v>0</v>
      </c>
      <c r="G307" s="87"/>
    </row>
    <row r="308" spans="1:7" ht="45">
      <c r="A308" s="110" t="s">
        <v>191</v>
      </c>
      <c r="B308" s="78">
        <f>B309</f>
        <v>334457</v>
      </c>
      <c r="C308" s="78">
        <f>C309</f>
        <v>92461.5</v>
      </c>
      <c r="D308" s="78">
        <f>D309</f>
        <v>85007.5</v>
      </c>
      <c r="E308" s="88">
        <f t="shared" si="61"/>
        <v>91.938266197282118</v>
      </c>
      <c r="F308" s="89">
        <f t="shared" si="62"/>
        <v>25.416570740035343</v>
      </c>
      <c r="G308" s="84"/>
    </row>
    <row r="309" spans="1:7" ht="105">
      <c r="A309" s="110" t="s">
        <v>192</v>
      </c>
      <c r="B309" s="78">
        <v>334457</v>
      </c>
      <c r="C309" s="78">
        <v>92461.5</v>
      </c>
      <c r="D309" s="78">
        <v>85007.5</v>
      </c>
      <c r="E309" s="88">
        <f t="shared" si="61"/>
        <v>91.938266197282118</v>
      </c>
      <c r="F309" s="89">
        <f t="shared" si="62"/>
        <v>25.416570740035343</v>
      </c>
      <c r="G309" s="120" t="s">
        <v>218</v>
      </c>
    </row>
    <row r="310" spans="1:7" s="28" customFormat="1" ht="16.149999999999999" customHeight="1">
      <c r="A310" s="195" t="s">
        <v>22</v>
      </c>
      <c r="B310" s="196">
        <v>32798.1</v>
      </c>
      <c r="C310" s="196">
        <v>6838.7</v>
      </c>
      <c r="D310" s="196">
        <v>5332.6</v>
      </c>
      <c r="E310" s="146">
        <f>D310/C310*100</f>
        <v>77.976808457747822</v>
      </c>
      <c r="F310" s="80">
        <f>D310/B310*100</f>
        <v>16.258868653976911</v>
      </c>
      <c r="G310" s="120"/>
    </row>
    <row r="311" spans="1:7" s="28" customFormat="1" ht="30">
      <c r="A311" s="173" t="s">
        <v>195</v>
      </c>
      <c r="B311" s="154">
        <v>331.7</v>
      </c>
      <c r="C311" s="154">
        <v>0</v>
      </c>
      <c r="D311" s="154">
        <v>0</v>
      </c>
      <c r="E311" s="88">
        <v>0</v>
      </c>
      <c r="F311" s="89">
        <v>0</v>
      </c>
      <c r="G311" s="197"/>
    </row>
    <row r="312" spans="1:7" s="200" customFormat="1" ht="16.149999999999999" customHeight="1">
      <c r="A312" s="198"/>
      <c r="B312" s="157"/>
      <c r="C312" s="157"/>
      <c r="D312" s="157"/>
      <c r="E312" s="158"/>
      <c r="F312" s="159"/>
      <c r="G312" s="199"/>
    </row>
    <row r="313" spans="1:7" s="92" customFormat="1" ht="22.15" customHeight="1">
      <c r="A313" s="272" t="s">
        <v>24</v>
      </c>
      <c r="B313" s="272"/>
      <c r="C313" s="272"/>
      <c r="D313" s="272"/>
      <c r="E313" s="272"/>
      <c r="F313" s="272"/>
      <c r="G313" s="272"/>
    </row>
    <row r="314" spans="1:7" s="92" customFormat="1" ht="31.15" customHeight="1">
      <c r="A314" s="273" t="s">
        <v>60</v>
      </c>
      <c r="B314" s="273"/>
      <c r="C314" s="273"/>
      <c r="D314" s="273"/>
      <c r="E314" s="273"/>
      <c r="F314" s="273"/>
      <c r="G314" s="273"/>
    </row>
    <row r="315" spans="1:7" s="92" customFormat="1" ht="15.6" customHeight="1">
      <c r="A315" s="113"/>
      <c r="B315" s="113"/>
      <c r="C315" s="113"/>
      <c r="E315" s="111"/>
      <c r="F315" s="112"/>
      <c r="G315" s="96" t="s">
        <v>14</v>
      </c>
    </row>
    <row r="316" spans="1:7" s="132" customFormat="1" ht="90">
      <c r="A316" s="72" t="s">
        <v>0</v>
      </c>
      <c r="B316" s="72" t="s">
        <v>72</v>
      </c>
      <c r="C316" s="72" t="s">
        <v>73</v>
      </c>
      <c r="D316" s="72" t="s">
        <v>74</v>
      </c>
      <c r="E316" s="72" t="s">
        <v>25</v>
      </c>
      <c r="F316" s="72" t="s">
        <v>26</v>
      </c>
      <c r="G316" s="72" t="s">
        <v>39</v>
      </c>
    </row>
    <row r="317" spans="1:7" ht="19.899999999999999" customHeight="1">
      <c r="A317" s="86" t="s">
        <v>9</v>
      </c>
      <c r="B317" s="74">
        <f>B318</f>
        <v>69367.700000000012</v>
      </c>
      <c r="C317" s="74">
        <f>C318</f>
        <v>11056.4</v>
      </c>
      <c r="D317" s="74">
        <f>D318</f>
        <v>10367.1</v>
      </c>
      <c r="E317" s="131">
        <f>D317/C317*100</f>
        <v>93.765601823378319</v>
      </c>
      <c r="F317" s="75">
        <f t="shared" ref="F317:F322" si="64">D317/B317*100</f>
        <v>14.945140173308324</v>
      </c>
      <c r="G317" s="87"/>
    </row>
    <row r="318" spans="1:7" ht="16.149999999999999" customHeight="1">
      <c r="A318" s="81" t="s">
        <v>2</v>
      </c>
      <c r="B318" s="78">
        <f>B319+B321+B322+B323+B324+B326+B325</f>
        <v>69367.700000000012</v>
      </c>
      <c r="C318" s="78">
        <f t="shared" ref="C318:D318" si="65">C319+C321+C322+C323+C324+C326+C325</f>
        <v>11056.4</v>
      </c>
      <c r="D318" s="78">
        <f t="shared" si="65"/>
        <v>10367.1</v>
      </c>
      <c r="E318" s="88">
        <f>D318/C318*100</f>
        <v>93.765601823378319</v>
      </c>
      <c r="F318" s="89">
        <f t="shared" si="64"/>
        <v>14.945140173308324</v>
      </c>
      <c r="G318" s="87"/>
    </row>
    <row r="319" spans="1:7" s="17" customFormat="1" ht="30">
      <c r="A319" s="82" t="s">
        <v>61</v>
      </c>
      <c r="B319" s="103">
        <v>17019.599999999999</v>
      </c>
      <c r="C319" s="103">
        <v>3969.9</v>
      </c>
      <c r="D319" s="103">
        <v>3844.6</v>
      </c>
      <c r="E319" s="88">
        <f>D319/C319*100</f>
        <v>96.843749212826509</v>
      </c>
      <c r="F319" s="89">
        <f t="shared" si="64"/>
        <v>22.589250041129052</v>
      </c>
      <c r="G319" s="120" t="s">
        <v>219</v>
      </c>
    </row>
    <row r="320" spans="1:7" s="17" customFormat="1" ht="90">
      <c r="A320" s="72" t="s">
        <v>0</v>
      </c>
      <c r="B320" s="72" t="s">
        <v>72</v>
      </c>
      <c r="C320" s="72" t="s">
        <v>73</v>
      </c>
      <c r="D320" s="72" t="s">
        <v>74</v>
      </c>
      <c r="E320" s="72" t="s">
        <v>25</v>
      </c>
      <c r="F320" s="72" t="s">
        <v>26</v>
      </c>
      <c r="G320" s="72" t="s">
        <v>39</v>
      </c>
    </row>
    <row r="321" spans="1:7" s="17" customFormat="1" ht="30">
      <c r="A321" s="82" t="s">
        <v>62</v>
      </c>
      <c r="B321" s="103">
        <v>14415.2</v>
      </c>
      <c r="C321" s="103">
        <v>3809</v>
      </c>
      <c r="D321" s="103">
        <v>3698.3</v>
      </c>
      <c r="E321" s="88">
        <f>D321/C321*100</f>
        <v>97.093725387240752</v>
      </c>
      <c r="F321" s="89">
        <f t="shared" si="64"/>
        <v>25.655558022087799</v>
      </c>
      <c r="G321" s="120" t="s">
        <v>220</v>
      </c>
    </row>
    <row r="322" spans="1:7" s="17" customFormat="1" ht="108.75" customHeight="1">
      <c r="A322" s="201" t="s">
        <v>27</v>
      </c>
      <c r="B322" s="103">
        <v>7916.5</v>
      </c>
      <c r="C322" s="103">
        <v>1087.5</v>
      </c>
      <c r="D322" s="103">
        <v>664.2</v>
      </c>
      <c r="E322" s="88">
        <f>D322/C322*100</f>
        <v>61.075862068965527</v>
      </c>
      <c r="F322" s="89">
        <f t="shared" si="64"/>
        <v>8.3900713699235787</v>
      </c>
      <c r="G322" s="120" t="s">
        <v>221</v>
      </c>
    </row>
    <row r="323" spans="1:7" s="17" customFormat="1" ht="45">
      <c r="A323" s="201" t="s">
        <v>63</v>
      </c>
      <c r="B323" s="103">
        <v>1926</v>
      </c>
      <c r="C323" s="103">
        <v>0</v>
      </c>
      <c r="D323" s="103">
        <v>0</v>
      </c>
      <c r="E323" s="88">
        <v>0</v>
      </c>
      <c r="F323" s="89">
        <f t="shared" ref="F323:F326" si="66">D323/B323*100</f>
        <v>0</v>
      </c>
      <c r="G323" s="120" t="s">
        <v>197</v>
      </c>
    </row>
    <row r="324" spans="1:7" s="17" customFormat="1" ht="44.25" customHeight="1">
      <c r="A324" s="201" t="s">
        <v>33</v>
      </c>
      <c r="B324" s="105">
        <v>6460.4</v>
      </c>
      <c r="C324" s="103">
        <v>0</v>
      </c>
      <c r="D324" s="103">
        <v>0</v>
      </c>
      <c r="E324" s="88">
        <v>0</v>
      </c>
      <c r="F324" s="89">
        <f t="shared" si="66"/>
        <v>0</v>
      </c>
      <c r="G324" s="120" t="s">
        <v>196</v>
      </c>
    </row>
    <row r="325" spans="1:7" s="17" customFormat="1" ht="120">
      <c r="A325" s="119" t="s">
        <v>200</v>
      </c>
      <c r="B325" s="105">
        <v>21450</v>
      </c>
      <c r="C325" s="103">
        <v>2100</v>
      </c>
      <c r="D325" s="103">
        <v>2100</v>
      </c>
      <c r="E325" s="88">
        <f>D325/C325*100</f>
        <v>100</v>
      </c>
      <c r="F325" s="89">
        <f>D325/B325*100</f>
        <v>9.79020979020979</v>
      </c>
      <c r="G325" s="120"/>
    </row>
    <row r="326" spans="1:7" s="17" customFormat="1" ht="105">
      <c r="A326" s="119" t="s">
        <v>198</v>
      </c>
      <c r="B326" s="105">
        <v>180</v>
      </c>
      <c r="C326" s="103">
        <v>90</v>
      </c>
      <c r="D326" s="103">
        <v>60</v>
      </c>
      <c r="E326" s="88">
        <f t="shared" ref="E326" si="67">D326/C326*100</f>
        <v>66.666666666666657</v>
      </c>
      <c r="F326" s="89">
        <f t="shared" si="66"/>
        <v>33.333333333333329</v>
      </c>
      <c r="G326" s="202" t="s">
        <v>199</v>
      </c>
    </row>
    <row r="327" spans="1:7" s="203" customFormat="1" ht="63" customHeight="1">
      <c r="A327" s="276" t="s">
        <v>70</v>
      </c>
      <c r="B327" s="276"/>
      <c r="C327" s="276"/>
      <c r="D327" s="276"/>
      <c r="E327" s="276"/>
      <c r="F327" s="276"/>
      <c r="G327" s="276"/>
    </row>
    <row r="328" spans="1:7" s="203" customFormat="1" ht="11.25" customHeight="1">
      <c r="A328" s="204"/>
      <c r="B328" s="204"/>
      <c r="C328" s="204"/>
      <c r="D328" s="204"/>
      <c r="E328" s="205"/>
      <c r="F328" s="206"/>
      <c r="G328" s="207"/>
    </row>
    <row r="329" spans="1:7" s="132" customFormat="1" ht="26.45" customHeight="1">
      <c r="A329" s="208" t="s">
        <v>201</v>
      </c>
      <c r="B329" s="208"/>
      <c r="C329" s="208"/>
      <c r="D329" s="209"/>
      <c r="E329" s="192"/>
      <c r="F329" s="193"/>
      <c r="G329" s="194"/>
    </row>
    <row r="330" spans="1:7" s="132" customFormat="1">
      <c r="A330" s="210"/>
      <c r="B330" s="210"/>
      <c r="C330" s="210"/>
      <c r="D330" s="211"/>
      <c r="E330" s="192"/>
      <c r="F330" s="193"/>
      <c r="G330" s="194"/>
    </row>
    <row r="331" spans="1:7" s="214" customFormat="1" ht="15" customHeight="1">
      <c r="A331" s="275" t="s">
        <v>47</v>
      </c>
      <c r="B331" s="275"/>
      <c r="C331" s="275"/>
      <c r="D331" s="275"/>
      <c r="E331" s="212"/>
      <c r="F331" s="213"/>
      <c r="G331" s="213"/>
    </row>
    <row r="332" spans="1:7" s="38" customFormat="1" ht="12.6" customHeight="1">
      <c r="A332" s="39"/>
      <c r="B332" s="40"/>
      <c r="C332" s="40"/>
      <c r="D332" s="40"/>
      <c r="E332" s="37"/>
      <c r="F332" s="35"/>
      <c r="G332" s="35"/>
    </row>
    <row r="333" spans="1:7" s="38" customFormat="1" ht="13.15" customHeight="1">
      <c r="A333" s="41"/>
      <c r="B333" s="42"/>
      <c r="C333" s="42"/>
      <c r="D333" s="42"/>
      <c r="E333" s="37"/>
      <c r="F333" s="35"/>
      <c r="G333" s="35"/>
    </row>
    <row r="334" spans="1:7" ht="0.6" customHeight="1">
      <c r="A334" s="29"/>
      <c r="B334" s="8"/>
      <c r="C334" s="8"/>
    </row>
    <row r="336" spans="1:7">
      <c r="A336" s="31"/>
      <c r="B336" s="32"/>
      <c r="C336" s="32"/>
      <c r="D336" s="32"/>
    </row>
    <row r="337" spans="1:4">
      <c r="A337" s="31"/>
      <c r="B337" s="32"/>
      <c r="C337" s="32"/>
      <c r="D337" s="32"/>
    </row>
    <row r="338" spans="1:4">
      <c r="A338" s="31"/>
      <c r="B338" s="32"/>
      <c r="C338" s="32"/>
      <c r="D338" s="32"/>
    </row>
    <row r="339" spans="1:4">
      <c r="A339" s="31"/>
      <c r="B339" s="33"/>
      <c r="C339" s="33"/>
      <c r="D339" s="33"/>
    </row>
    <row r="340" spans="1:4">
      <c r="A340" s="31"/>
      <c r="B340" s="1"/>
      <c r="C340" s="1"/>
      <c r="D340" s="34"/>
    </row>
    <row r="341" spans="1:4">
      <c r="A341" s="31"/>
      <c r="B341" s="33"/>
      <c r="C341" s="33"/>
      <c r="D341" s="33"/>
    </row>
    <row r="342" spans="1:4">
      <c r="A342" s="31"/>
      <c r="B342" s="33"/>
      <c r="C342" s="33"/>
      <c r="D342" s="33"/>
    </row>
    <row r="343" spans="1:4">
      <c r="B343" s="33"/>
      <c r="C343" s="33"/>
      <c r="D343" s="33"/>
    </row>
    <row r="344" spans="1:4">
      <c r="A344" s="31"/>
      <c r="B344" s="33"/>
      <c r="C344" s="33"/>
      <c r="D344" s="33"/>
    </row>
    <row r="345" spans="1:4">
      <c r="B345" s="1"/>
      <c r="C345" s="1"/>
      <c r="D345" s="34"/>
    </row>
    <row r="346" spans="1:4">
      <c r="B346" s="33"/>
      <c r="C346" s="33"/>
      <c r="D346" s="33"/>
    </row>
    <row r="347" spans="1:4">
      <c r="B347" s="33"/>
      <c r="C347" s="33"/>
      <c r="D347" s="33"/>
    </row>
    <row r="348" spans="1:4">
      <c r="B348" s="32"/>
      <c r="C348" s="32"/>
      <c r="D348" s="32"/>
    </row>
    <row r="349" spans="1:4">
      <c r="B349" s="33"/>
      <c r="C349" s="33"/>
      <c r="D349" s="33"/>
    </row>
    <row r="350" spans="1:4">
      <c r="B350" s="33"/>
      <c r="C350" s="33"/>
      <c r="D350" s="33"/>
    </row>
    <row r="351" spans="1:4">
      <c r="B351" s="33"/>
      <c r="C351" s="33"/>
      <c r="D351" s="33"/>
    </row>
    <row r="352" spans="1:4">
      <c r="B352" s="33"/>
      <c r="C352" s="33"/>
      <c r="D352" s="33"/>
    </row>
    <row r="353" spans="2:4">
      <c r="B353" s="33"/>
      <c r="C353" s="33"/>
      <c r="D353" s="33"/>
    </row>
    <row r="354" spans="2:4">
      <c r="B354" s="32"/>
      <c r="C354" s="32"/>
      <c r="D354" s="32"/>
    </row>
    <row r="355" spans="2:4">
      <c r="B355" s="32"/>
      <c r="C355" s="32"/>
      <c r="D355" s="32"/>
    </row>
    <row r="356" spans="2:4">
      <c r="B356" s="33"/>
      <c r="C356" s="33"/>
      <c r="D356" s="33"/>
    </row>
    <row r="357" spans="2:4">
      <c r="B357" s="33"/>
      <c r="C357" s="33"/>
      <c r="D357" s="33"/>
    </row>
    <row r="358" spans="2:4">
      <c r="B358" s="33"/>
      <c r="C358" s="33"/>
      <c r="D358" s="33"/>
    </row>
    <row r="359" spans="2:4">
      <c r="B359" s="33"/>
      <c r="C359" s="33"/>
      <c r="D359" s="33"/>
    </row>
    <row r="360" spans="2:4">
      <c r="B360" s="33"/>
      <c r="C360" s="33"/>
      <c r="D360" s="33"/>
    </row>
    <row r="361" spans="2:4">
      <c r="B361" s="33"/>
      <c r="C361" s="33"/>
      <c r="D361" s="33"/>
    </row>
    <row r="362" spans="2:4">
      <c r="B362" s="33"/>
      <c r="C362" s="33"/>
      <c r="D362" s="33"/>
    </row>
    <row r="363" spans="2:4">
      <c r="B363" s="33"/>
      <c r="C363" s="33"/>
      <c r="D363" s="33"/>
    </row>
    <row r="364" spans="2:4">
      <c r="B364" s="33"/>
      <c r="C364" s="33"/>
      <c r="D364" s="33"/>
    </row>
    <row r="365" spans="2:4">
      <c r="B365" s="32"/>
      <c r="C365" s="32"/>
      <c r="D365" s="32"/>
    </row>
    <row r="366" spans="2:4">
      <c r="B366" s="33"/>
    </row>
  </sheetData>
  <mergeCells count="77">
    <mergeCell ref="A195:G195"/>
    <mergeCell ref="A196:G196"/>
    <mergeCell ref="A162:G162"/>
    <mergeCell ref="A1:G1"/>
    <mergeCell ref="A281:G281"/>
    <mergeCell ref="A182:G182"/>
    <mergeCell ref="A204:G204"/>
    <mergeCell ref="A159:G159"/>
    <mergeCell ref="A160:G160"/>
    <mergeCell ref="A161:G161"/>
    <mergeCell ref="A180:G180"/>
    <mergeCell ref="A181:G181"/>
    <mergeCell ref="A170:G170"/>
    <mergeCell ref="A171:G171"/>
    <mergeCell ref="A172:G172"/>
    <mergeCell ref="A179:G179"/>
    <mergeCell ref="A331:D331"/>
    <mergeCell ref="A215:G215"/>
    <mergeCell ref="A216:G216"/>
    <mergeCell ref="A217:G217"/>
    <mergeCell ref="A218:G218"/>
    <mergeCell ref="A232:G232"/>
    <mergeCell ref="A233:G233"/>
    <mergeCell ref="A234:G234"/>
    <mergeCell ref="A235:G235"/>
    <mergeCell ref="A244:G244"/>
    <mergeCell ref="A245:G245"/>
    <mergeCell ref="A246:G246"/>
    <mergeCell ref="A247:G247"/>
    <mergeCell ref="A327:G327"/>
    <mergeCell ref="A296:G296"/>
    <mergeCell ref="A313:G313"/>
    <mergeCell ref="A206:G206"/>
    <mergeCell ref="A207:G207"/>
    <mergeCell ref="A270:G270"/>
    <mergeCell ref="A268:G268"/>
    <mergeCell ref="A314:G314"/>
    <mergeCell ref="A257:G257"/>
    <mergeCell ref="A258:G258"/>
    <mergeCell ref="A282:G282"/>
    <mergeCell ref="A260:G260"/>
    <mergeCell ref="A271:G271"/>
    <mergeCell ref="A279:G279"/>
    <mergeCell ref="A280:G280"/>
    <mergeCell ref="A269:G269"/>
    <mergeCell ref="A293:G293"/>
    <mergeCell ref="A294:G294"/>
    <mergeCell ref="A295:G295"/>
    <mergeCell ref="A147:G147"/>
    <mergeCell ref="A148:G148"/>
    <mergeCell ref="A169:G169"/>
    <mergeCell ref="A259:G259"/>
    <mergeCell ref="A107:G107"/>
    <mergeCell ref="A108:G108"/>
    <mergeCell ref="A205:G205"/>
    <mergeCell ref="A120:G120"/>
    <mergeCell ref="A134:G134"/>
    <mergeCell ref="A145:G145"/>
    <mergeCell ref="A146:G146"/>
    <mergeCell ref="A135:G135"/>
    <mergeCell ref="A136:G136"/>
    <mergeCell ref="A137:G137"/>
    <mergeCell ref="A193:G193"/>
    <mergeCell ref="A194:G194"/>
    <mergeCell ref="A11:G11"/>
    <mergeCell ref="A117:G117"/>
    <mergeCell ref="A118:G118"/>
    <mergeCell ref="A119:G119"/>
    <mergeCell ref="A12:D12"/>
    <mergeCell ref="A81:G81"/>
    <mergeCell ref="A82:G82"/>
    <mergeCell ref="A83:G83"/>
    <mergeCell ref="A84:G84"/>
    <mergeCell ref="A105:G105"/>
    <mergeCell ref="A106:G106"/>
    <mergeCell ref="A34:F34"/>
    <mergeCell ref="A69:F69"/>
  </mergeCells>
  <pageMargins left="0.39370078740157483" right="0.39370078740157483" top="0.39370078740157483" bottom="0.39370078740157483" header="0.31496062992125984" footer="0.19685039370078741"/>
  <pageSetup paperSize="9" scale="77" firstPageNumber="389" fitToHeight="32"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пояснительная</vt:lpstr>
      <vt:lpstr>пояснительная!Область_печати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2025-05-07T12:47:30Z</dcterms:modified>
</cp:coreProperties>
</file>