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120" yWindow="105" windowWidth="15120" windowHeight="8010"/>
  </bookViews>
  <sheets>
    <sheet name="приложение 1" sheetId="4" r:id="rId1"/>
  </sheets>
  <definedNames>
    <definedName name="_xlnm.Print_Area" localSheetId="0">'приложение 1'!$A$1:$E$292</definedName>
  </definedNames>
  <calcPr calcId="179021" iterate="1"/>
</workbook>
</file>

<file path=xl/calcChain.xml><?xml version="1.0" encoding="utf-8"?>
<calcChain xmlns="http://schemas.openxmlformats.org/spreadsheetml/2006/main">
  <c r="C261" i="4"/>
  <c r="B261"/>
  <c r="C260"/>
  <c r="B260"/>
  <c r="C122" l="1"/>
  <c r="C123" s="1"/>
  <c r="B122"/>
  <c r="D32" l="1"/>
  <c r="D31"/>
  <c r="D98" l="1"/>
  <c r="D289" l="1"/>
  <c r="D47" l="1"/>
  <c r="D49"/>
  <c r="D50"/>
  <c r="C48"/>
  <c r="D46"/>
  <c r="D42"/>
  <c r="D43"/>
  <c r="D203" l="1"/>
  <c r="D161" l="1"/>
  <c r="D74" l="1"/>
  <c r="C243" l="1"/>
  <c r="B243"/>
  <c r="D252"/>
  <c r="C185" l="1"/>
  <c r="C186" s="1"/>
  <c r="B185"/>
  <c r="B186" s="1"/>
  <c r="C174" l="1"/>
  <c r="C173" s="1"/>
  <c r="C14" s="1"/>
  <c r="B174"/>
  <c r="B173" s="1"/>
  <c r="B14" s="1"/>
  <c r="D177"/>
  <c r="D176"/>
  <c r="D129"/>
  <c r="D128"/>
  <c r="D70"/>
  <c r="D14" l="1"/>
  <c r="D173"/>
  <c r="D174"/>
  <c r="C65"/>
  <c r="C66" s="1"/>
  <c r="C270"/>
  <c r="C271" s="1"/>
  <c r="B270"/>
  <c r="B271" s="1"/>
  <c r="B34"/>
  <c r="B57"/>
  <c r="B244"/>
  <c r="C229"/>
  <c r="C230" s="1"/>
  <c r="B229"/>
  <c r="B230" s="1"/>
  <c r="C197"/>
  <c r="B197"/>
  <c r="D162"/>
  <c r="B123"/>
  <c r="D123" s="1"/>
  <c r="B65"/>
  <c r="B66" s="1"/>
  <c r="D37" l="1"/>
  <c r="D36"/>
  <c r="D35"/>
  <c r="C30"/>
  <c r="C34"/>
  <c r="B30"/>
  <c r="D33"/>
  <c r="C57"/>
  <c r="B48"/>
  <c r="D48" s="1"/>
  <c r="D30" l="1"/>
  <c r="B29"/>
  <c r="D34"/>
  <c r="C29"/>
  <c r="D29" l="1"/>
  <c r="D261" l="1"/>
  <c r="D260" s="1"/>
  <c r="D202" l="1"/>
  <c r="C110" l="1"/>
  <c r="C109" s="1"/>
  <c r="B110"/>
  <c r="B109" s="1"/>
  <c r="D111"/>
  <c r="D112"/>
  <c r="C95"/>
  <c r="C96" s="1"/>
  <c r="B95"/>
  <c r="B96" s="1"/>
  <c r="D41" l="1"/>
  <c r="D201"/>
  <c r="D235" l="1"/>
  <c r="D68" l="1"/>
  <c r="D273" l="1"/>
  <c r="B56" l="1"/>
  <c r="B55" s="1"/>
  <c r="C56" l="1"/>
  <c r="D57"/>
  <c r="C45"/>
  <c r="C39"/>
  <c r="B45"/>
  <c r="B44" s="1"/>
  <c r="D67"/>
  <c r="D69"/>
  <c r="D71"/>
  <c r="D72"/>
  <c r="D73"/>
  <c r="D75"/>
  <c r="C84"/>
  <c r="C85" s="1"/>
  <c r="D86"/>
  <c r="D87"/>
  <c r="D84" s="1"/>
  <c r="D97"/>
  <c r="D99"/>
  <c r="D101"/>
  <c r="C9"/>
  <c r="D113"/>
  <c r="C10"/>
  <c r="D124"/>
  <c r="D125"/>
  <c r="D126"/>
  <c r="D127"/>
  <c r="C137"/>
  <c r="C138" s="1"/>
  <c r="D139"/>
  <c r="D140"/>
  <c r="D141"/>
  <c r="C149"/>
  <c r="C150"/>
  <c r="D151"/>
  <c r="C159"/>
  <c r="C160" s="1"/>
  <c r="D164"/>
  <c r="D165"/>
  <c r="D187"/>
  <c r="D188"/>
  <c r="D189"/>
  <c r="D200"/>
  <c r="D204"/>
  <c r="C212"/>
  <c r="C17" s="1"/>
  <c r="C213"/>
  <c r="D214"/>
  <c r="D216"/>
  <c r="D217"/>
  <c r="D218"/>
  <c r="D219"/>
  <c r="D231"/>
  <c r="D232"/>
  <c r="D234"/>
  <c r="D245"/>
  <c r="D246"/>
  <c r="D248"/>
  <c r="D249"/>
  <c r="D250"/>
  <c r="D251"/>
  <c r="D262"/>
  <c r="D271"/>
  <c r="D274"/>
  <c r="D275"/>
  <c r="C283"/>
  <c r="D287"/>
  <c r="D286"/>
  <c r="B213"/>
  <c r="D199"/>
  <c r="C55" l="1"/>
  <c r="C44"/>
  <c r="D45"/>
  <c r="C12"/>
  <c r="C38"/>
  <c r="C19"/>
  <c r="C244"/>
  <c r="C8"/>
  <c r="C7"/>
  <c r="C6"/>
  <c r="C22"/>
  <c r="C285"/>
  <c r="B39"/>
  <c r="B38" s="1"/>
  <c r="B28" s="1"/>
  <c r="D56"/>
  <c r="D288"/>
  <c r="C20"/>
  <c r="C18"/>
  <c r="C13"/>
  <c r="C21"/>
  <c r="C15"/>
  <c r="C11"/>
  <c r="D230"/>
  <c r="D213"/>
  <c r="C28" l="1"/>
  <c r="D44"/>
  <c r="D39"/>
  <c r="D38"/>
  <c r="D55"/>
  <c r="D28" l="1"/>
  <c r="B159" l="1"/>
  <c r="D163"/>
  <c r="B149"/>
  <c r="D149" s="1"/>
  <c r="B150"/>
  <c r="D150" s="1"/>
  <c r="D159" l="1"/>
  <c r="B160"/>
  <c r="D160" s="1"/>
  <c r="D109" l="1"/>
  <c r="D65" l="1"/>
  <c r="D66"/>
  <c r="D270"/>
  <c r="B283" l="1"/>
  <c r="B285" s="1"/>
  <c r="D285" s="1"/>
  <c r="D272"/>
  <c r="B21"/>
  <c r="D21" s="1"/>
  <c r="D244"/>
  <c r="B212"/>
  <c r="B13"/>
  <c r="D13" s="1"/>
  <c r="B137"/>
  <c r="D110"/>
  <c r="B9"/>
  <c r="D9" s="1"/>
  <c r="B84"/>
  <c r="B85" s="1"/>
  <c r="D185" l="1"/>
  <c r="D186"/>
  <c r="D137"/>
  <c r="B138"/>
  <c r="D138" s="1"/>
  <c r="B7"/>
  <c r="D7" s="1"/>
  <c r="D85"/>
  <c r="B18"/>
  <c r="D18" s="1"/>
  <c r="D229"/>
  <c r="B20"/>
  <c r="D20" s="1"/>
  <c r="B10"/>
  <c r="D10" s="1"/>
  <c r="D122"/>
  <c r="B17"/>
  <c r="D17" s="1"/>
  <c r="D212"/>
  <c r="B19"/>
  <c r="D19" s="1"/>
  <c r="D243"/>
  <c r="B22"/>
  <c r="D22" s="1"/>
  <c r="D283"/>
  <c r="B6"/>
  <c r="D96"/>
  <c r="B15"/>
  <c r="D15" s="1"/>
  <c r="B12"/>
  <c r="D12" s="1"/>
  <c r="B11"/>
  <c r="D11" s="1"/>
  <c r="D6" l="1"/>
  <c r="B8"/>
  <c r="D8" s="1"/>
  <c r="D95"/>
  <c r="B16"/>
  <c r="B198"/>
  <c r="B23" l="1"/>
  <c r="C16" l="1"/>
  <c r="D197"/>
  <c r="C198"/>
  <c r="C23" l="1"/>
  <c r="D198"/>
  <c r="D16"/>
  <c r="D23" l="1"/>
</calcChain>
</file>

<file path=xl/sharedStrings.xml><?xml version="1.0" encoding="utf-8"?>
<sst xmlns="http://schemas.openxmlformats.org/spreadsheetml/2006/main" count="385" uniqueCount="179">
  <si>
    <t xml:space="preserve">Подпрограмма II «Развитие современной инфраструктуры»      </t>
  </si>
  <si>
    <t>бюджет городского округа</t>
  </si>
  <si>
    <t>бюджет автономного округа</t>
  </si>
  <si>
    <t>федеральный бюджет</t>
  </si>
  <si>
    <t xml:space="preserve">Подпрограмма III «Общее и дополнительное образование» </t>
  </si>
  <si>
    <t xml:space="preserve">Подпрограмма V «Здоровьесбережение и здоровьесозидание» </t>
  </si>
  <si>
    <t>Всего по муниципальной программе:</t>
  </si>
  <si>
    <t xml:space="preserve">          Цель муниципальной программы - обеспечение доступности качественного образования, соответствующего требованиям инновационного развития экономики и современным потребностям общества, а также всестороннего развития и самореализации подростков и молодежи.</t>
  </si>
  <si>
    <t>Подпрограмма I «Развитие физической культуры и спорта в городе Урай»</t>
  </si>
  <si>
    <t xml:space="preserve">          Муниципальная программа утверждена постановлением администрации города Урай 25.09.2018 №2466. </t>
  </si>
  <si>
    <t xml:space="preserve">          Ответственный исполнитель муниципальной программы – управление по учету и распределению муниципального жилого фонда администрации города Урай.</t>
  </si>
  <si>
    <t xml:space="preserve">          Ответственный исполнитель муниципальной программы – управление по культуре и социальным вопросам администрации города Урай.</t>
  </si>
  <si>
    <t xml:space="preserve">          Муниципальная программа утверждена постановлением администрации города Урай от 25.09.2018 №2470. </t>
  </si>
  <si>
    <t xml:space="preserve">          Муниципальная программа утверждена постановлением администрации города Урай от 26.09.2017 №2760.  </t>
  </si>
  <si>
    <t>Подпрограмма I «Профилактика правонарушений»</t>
  </si>
  <si>
    <t>1400000000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</si>
  <si>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          Муниципальная программа утверждена постановлением администрации города Урай от 25.09.2018 №2467.  </t>
  </si>
  <si>
    <t>Подпрограмма I «Обеспечение защиты населения и территории муниципального образования город Урай от чрезвычайных ситуаций»</t>
  </si>
  <si>
    <t>Подпрограмма II «Укрепление пожарной безопасности в городе Урай»</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</si>
  <si>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</si>
  <si>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Основное мероприятие «Санитарная очистка и ликвидация несанкционированных свалок на территории города Урай»</t>
  </si>
  <si>
    <t>Подпрограмма III «Развитие сельскохозяйственных товаропроизводителей»</t>
  </si>
  <si>
    <t xml:space="preserve">          Муниципальная программа утверждена постановлением администрации города Урай от 25.09.2018 №2469.</t>
  </si>
  <si>
    <t xml:space="preserve">          Ответственный исполнитель муниципальной программы - управление по информационным технологиям и связи администрации города Урай.</t>
  </si>
  <si>
    <t xml:space="preserve">          Ответственный исполнитель муниципальной программы – отдел дорожного хозяйства и транспорта администрации города Урай.</t>
  </si>
  <si>
    <t>Подпрограмма I «Дорожное хозяйство»</t>
  </si>
  <si>
    <t>Подпрограмма II «Транспорт»</t>
  </si>
  <si>
    <t xml:space="preserve">          Муниципальная программа утверждена постановлением администрации города Урай от 26.09.2017 №2757.  
</t>
  </si>
  <si>
    <t>Подпрограмма I «Создание условий для совершенствования системы муниципального управления»</t>
  </si>
  <si>
    <t>Подпрограмма III «Развитие муниципальной службы и резерва управленческих кадров»</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</si>
  <si>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 </t>
  </si>
  <si>
    <t>(тыс.рублей)</t>
  </si>
  <si>
    <t xml:space="preserve">          Муниципальная программа утверждена постановлением администрации города Урай от 25.09.2018 №2468.  
</t>
  </si>
  <si>
    <t>Итого:</t>
  </si>
  <si>
    <t>0200000000   Муниципальная программа «Развитие образования и молодежной политики в городе Урай» на 2019-2030 годы</t>
  </si>
  <si>
    <t xml:space="preserve">          Муниципальная программа утверждена постановлением администрации города Урай от 27.09.2018 №2502.</t>
  </si>
  <si>
    <t xml:space="preserve">Подпрограмма I «Дошкольное образование»      </t>
  </si>
  <si>
    <t xml:space="preserve">Подпрограмма IV «Развитие муниципальной методической службы»        </t>
  </si>
  <si>
    <t xml:space="preserve">Подпрограмма VI «Молодежная политика»  </t>
  </si>
  <si>
    <t xml:space="preserve">Подпрограмма VII «Каникулярный отдых»  </t>
  </si>
  <si>
    <t>Показатели</t>
  </si>
  <si>
    <t>5. Муниципальная программа «Улучшение жилищных условий жителей, проживающих на территории муниципального образования город Урай» на 2019-2030 годы</t>
  </si>
  <si>
    <t>в том числе Дорожный фонд</t>
  </si>
  <si>
    <t xml:space="preserve">          Цель муниципальной программы - повышение качества и комфорта городской среды на территории муниципального образования город Урай.</t>
  </si>
  <si>
    <t>% исполнения к годовым плановым назначениям</t>
  </si>
  <si>
    <t>Основное мероприятие «Выплата возмещений за жилые помещения в рамках соглашений, заключенных с собственниками изымаемых жилых помещений»</t>
  </si>
  <si>
    <t xml:space="preserve">Основное мероприятие «Формирование муниципальной телекоммуникационной инфраструктуры и развитие сервисов на ее основе» </t>
  </si>
  <si>
    <t>Основное мероприятие «Информирование населения через средства массовой информации»</t>
  </si>
  <si>
    <t>Основное мероприятие «Обеспечение деятельности муниципального бюджетного учреждения газета «Знамя»</t>
  </si>
  <si>
    <t>Основное мероприятие «Благоустройство территорий муниципального образования»</t>
  </si>
  <si>
    <t xml:space="preserve">Основное мероприятие «Мероприятия по подготовке документов градорегулирования» </t>
  </si>
  <si>
    <t xml:space="preserve">Основное мероприятие «Обеспечение реализации МКУ «УГЗиП г.Урай» функций и полномочий администрации города Урай в сфере градостроительства» </t>
  </si>
  <si>
    <t>Основное мероприятие «Обеспечение реализации МКУ «УКС г.Урай» функций и полномочий администрации города Урай в сфере капитального строительства»</t>
  </si>
  <si>
    <t xml:space="preserve">Основное мероприятие «Работы и мероприятия по землеустройству, подготовке и предоставлению земельных участков» </t>
  </si>
  <si>
    <t>2. Муниципальная программа «Развитие физической культуры, спорта и туризма в городе Урай» на 2019-2030 годы</t>
  </si>
  <si>
    <t xml:space="preserve"> </t>
  </si>
  <si>
    <t>Подпрограмма III "Формирование законопослушного поведения участников дорожного движения"</t>
  </si>
  <si>
    <t>Подпрограмма I «Развитие малого и среднего предпринимательства», в том числе:</t>
  </si>
  <si>
    <t>Региональный проект «Формирование комфортной городской среды»</t>
  </si>
  <si>
    <t>Всего на реализацию национальных (региональных) проектов</t>
  </si>
  <si>
    <t>1. Муниципальная программа «Развитие образования и молодежной политики в городе Урай» на 2019-2030 годы</t>
  </si>
  <si>
    <t>6. Муниципальная программа «Защита населения и территории от чрезвычайных ситуаций, совершенствование гражданской обороны и обеспечение первичных мер пожарной безопасности» на 2019-2030 годы</t>
  </si>
  <si>
    <t xml:space="preserve">7. Муниципальная программа «Охрана окружающей среды в границах города Урай» </t>
  </si>
  <si>
    <t xml:space="preserve">8. Муниципальная программа «Развитие транспортной системы города Урай» </t>
  </si>
  <si>
    <t>Реализация мероприятий через инициативные проекты</t>
  </si>
  <si>
    <t>0800000000 Муниципальная программа «Улучшение жилищных условий жителей, проживающих на территории муниципального образования город Урай» на 2019-2030 годы</t>
  </si>
  <si>
    <t>Основное мероприятие «Приобретение жилых помещений у застройщиков и у лиц, не являющихся застройщиками, в многоквартирных домах, введенных в эксплуатацию не ранее 5 лет, предшествующих текущему году, а также в жилых домах, указанных в пункте 2 части 2 статьи 49 Градостроительного кодекса Российской Федерации, в строящихся многоквартирных домах или в многоквартирных домах, в которых жилые помещения будут созданы в будущем»</t>
  </si>
  <si>
    <t xml:space="preserve">1500000000 Муниципальная программа «Охрана окружающей среды в границах города Урай» </t>
  </si>
  <si>
    <t xml:space="preserve">1800000000 Муниципальная программа «Развитие транспортной системы города Урай» </t>
  </si>
  <si>
    <t xml:space="preserve">2200000000 Муниципальная программа «Профилактика правонарушений на территории города Урай» на 2018-2030 годы </t>
  </si>
  <si>
    <t>2300000000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t>
  </si>
  <si>
    <t>2400000000 Муниципальная программа «Информационное общество – Урай» на 2019-2030 годы</t>
  </si>
  <si>
    <t>Основное мероприятие «Обеспечение информационной безопасности в администрации города Урай, органах администрации города Урай, муниципальных казенных, бюджетных и автономных учреждениях города Урай»</t>
  </si>
  <si>
    <t xml:space="preserve">2600000000 Муниципальная программа «Обеспечение градостроительной деятельности на территории города Урай» на  2018-2030 годы                                   </t>
  </si>
  <si>
    <t>Основное мероприятие «Строительство систем инженерной инфраструктуры в целях обеспечения инженерной подготовки земельных участков для жилищного строительства»</t>
  </si>
  <si>
    <t xml:space="preserve">2800000000 Муниципальная программа «Управление муниципальными финансами в городе Урай» </t>
  </si>
  <si>
    <t xml:space="preserve">          Муниципальная программа утверждена постановлением администрации города Урай от  от  30.09.2020 №2366.   </t>
  </si>
  <si>
    <t xml:space="preserve">          Муниципальная программа утверждена постановлением администрации города Урай от от  29.09.2020 №2341.  
</t>
  </si>
  <si>
    <t xml:space="preserve">          Муниципальная программа утверждена постановлением администрации города Урай от 30.09.2020 №2358.  </t>
  </si>
  <si>
    <t xml:space="preserve">Основное мероприятие «Обеспечение деятельности Комитета по финансам администрации города Урай» </t>
  </si>
  <si>
    <t xml:space="preserve">2900000000 Муниципальная программа «Совершенствование и развитие муниципального управления в городе Урай» на 2018-2030 годы» </t>
  </si>
  <si>
    <t>Региональный проект «Создание условий для легкого старта и комфортного ведения бизнеса»</t>
  </si>
  <si>
    <t>Всего на проведение мероприятий через инициативные проекты, в том числе:</t>
  </si>
  <si>
    <t xml:space="preserve">Примечание (причины неисполнения от плановых назначений отчетного периода) </t>
  </si>
  <si>
    <t xml:space="preserve">0400000000   Муниципальная программа «Культура города Урай» </t>
  </si>
  <si>
    <t xml:space="preserve">          Муниципальная программа утверждена постановлением администрации города Урай от 27.09.2021 №2351. </t>
  </si>
  <si>
    <t>Подпрограмма I «Усовершенствование организационных, экономических механизмов развития учреждений культуры и организаций дополнительного образования в области искусств»</t>
  </si>
  <si>
    <t xml:space="preserve">3. Муниципальная программа «Культура города Урай» </t>
  </si>
  <si>
    <t xml:space="preserve">0700000000 Муниципальная программа «Развитие гражданского общества на территории города Урай» </t>
  </si>
  <si>
    <t xml:space="preserve">          Муниципальная программа утверждена постановлением администрации города Урай от 29.09.2021 года №2359. </t>
  </si>
  <si>
    <t>Основное мероприятие «Развитие форм непосредственного осуществления населением местного самоуправления и участия населения в осуществлении местного самоуправления в городе Урай»</t>
  </si>
  <si>
    <t>Основное мероприятие «Предоставление субсидий ТОС на финансовое обеспечение затрат для осуществления ТОС самостоятельно и под свою ответственность собственных инициатив по вопросам местного значения»</t>
  </si>
  <si>
    <t xml:space="preserve">          Ответственный исполнитель муниципальной программы – управление по развитию местного самоуправления администрации города Урай.</t>
  </si>
  <si>
    <t>Подпрограмма III «Участие в профилактике терроризма, а также минимизации и (или) ликвидации последствий проявлений терроризма»</t>
  </si>
  <si>
    <t>Региональный проект «Акселерация субъектов малого и среднего предпринимательства»</t>
  </si>
  <si>
    <t>Подпрограмма II «Развитие потребительского рынка»</t>
  </si>
  <si>
    <t>Основное мероприятие «Развитие информационных систем, инфраструктуры информационного общества и цифровой экономики на территории  муниципального образования город Урай»</t>
  </si>
  <si>
    <t xml:space="preserve">          Муниципальная программа утверждена постановлением администрации города Урай от от 30.09.2020 №2367.  
</t>
  </si>
  <si>
    <t xml:space="preserve">          Ответственный исполнитель муниципальной программы – Комитет по финансам администрации города Урай.</t>
  </si>
  <si>
    <t xml:space="preserve">4. Муниципальная программа «Развитие гражданского общества на территории города Урай» </t>
  </si>
  <si>
    <t>Подпрограмма I «Создание условий для обеспечения содержания объектов жилищно-коммунального комплекса города Урай», в том числе:</t>
  </si>
  <si>
    <t>Подпрограмма I «Создание условий для обеспечения содержания объектов жилищно-коммунального комплекса города Урай» (проведение конкурсов)</t>
  </si>
  <si>
    <t>1.Национальный проект «Образование»</t>
  </si>
  <si>
    <t>2. Национальный проект «Жилье и городская среда»</t>
  </si>
  <si>
    <t>3. Национальный проект «Малое и среднее предпринимательство и поддержка индивидуальной предпринимательской инициативы»</t>
  </si>
  <si>
    <t xml:space="preserve">2500000000 Муниципальная программа «Формирование комфортной городской среды города Урай» </t>
  </si>
  <si>
    <t xml:space="preserve">          Муниципальная программа утверждена постановлением администрации города Урай от 27.09.2017 №2377</t>
  </si>
  <si>
    <t>Уточненный план на 2024 год</t>
  </si>
  <si>
    <t>0300000000 Муниципальная программа «Развитие физической культуры, спорта и туризма в городе Урай и укрепление здоровья граждан города Урай» на 2019-2030 годы</t>
  </si>
  <si>
    <t>Основное мероприятие «Оказание финансовой поддержки социально ориентированным некоммерческим организациям посредством предоставления субсидий (грантов в форме субсидий)</t>
  </si>
  <si>
    <t>Региональный проект «Содействие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жилищно-коммунальных услуг» мероприятие «Предоставление молодым семьям социальных выплат в виде субсидий»</t>
  </si>
  <si>
    <t>Основное мероприятие «Предоставление субсидии участникам специальной военной операции, членам их семей, состоящим на учете в качестве нуждающихся в жилых помещениях, предоставляемых по договорам социального найма, на приобретение (строительство) жилых помещений в собственность»</t>
  </si>
  <si>
    <t>2100000000 Муниципальная программа «Укрепление межнационального и межконфессионального согласия, профилактика экстремизма на территории города Урай»</t>
  </si>
  <si>
    <t xml:space="preserve">          Муниципальная программа утверждена постановлением администрации города Урай от 26.09.2023 №2047.  </t>
  </si>
  <si>
    <t xml:space="preserve">          Ответственный исполнитель муниципальной программы – управление внутренней политики администрации города Урай.</t>
  </si>
  <si>
    <t>Подпрограмма I «Укрепление межнационального и межконфессионального согласия, поддержка и развитие языков и культуры народов Российской Федерации, проживающих на территории города Урай, обеспечение социальной и культурной адаптации мигрантов, профилактика межнациональных (межэтнических), межконфессиональных конфликтов»</t>
  </si>
  <si>
    <t>Подпрограмма II «Участие в профилактике экстремизма, а также минимизации и (или) ликвидации последствий проявлений экстремизма»</t>
  </si>
  <si>
    <t xml:space="preserve">          Цели муниципальной программы - снижение уровня преступности, совершенствование системы профилактики немедицинского потребления наркотиков, профилактика терроризма на территории города Урай, профилактика экстремизма на территории города Урай, укрепление единства народов Российской Федерации, проживающих на территории города Урай.
    </t>
  </si>
  <si>
    <t xml:space="preserve">          Ответственный исполнитель муниципальной программы – Управление экономического развития администрации города Урай. </t>
  </si>
  <si>
    <t xml:space="preserve">          Цели муниципальной программы - создание условий для устойчивого развития малого и среднего предпринимательства на территории города Урай, создание условий для развития потребительского рынка, расширения предложений товаров и услуг на территории города Урай, создание условий для устойчивого развития агропромышленного комплекса и повышение конкурентоспособности сельскохозяйственной продукции, произведенной на территории города Урай.
    </t>
  </si>
  <si>
    <t xml:space="preserve">          Ответственный исполнитель муниципальной программы – управление образования администрации города Урай.</t>
  </si>
  <si>
    <t xml:space="preserve">          Цели муниципальной программы - создание условий для обеспечения жителей возможностью систематически заниматься физической культурой и спортом, массовым спортом, в том числе повышения уровня обеспеченности населения объектами спорта, а также создание условий для развития детско-юношеского спорта, системы отбора и подготовки спортивного резерва, создание условий для развития внутреннего и въездного туризма на территории города Урай, создание условий для укрепления качества и продолжительности жизни граждан города Урай.
    </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</si>
  <si>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 </t>
  </si>
  <si>
    <t xml:space="preserve">          Цели муниципальной программы - повышение уровня благоприятной окружающей среды для  жителей города Урай.</t>
  </si>
  <si>
    <t>Региональный проект "Национальная система пространственных данных"</t>
  </si>
  <si>
    <t xml:space="preserve">          Ответственные исполнители муниципальной программы – сводно-аналитический отдел администрации города Урай. </t>
  </si>
  <si>
    <t xml:space="preserve">          Ответственный исполнитель муниципальной программы – Муниципальное казенное учреждение «Управление жилищно-коммунального хозяйства администрации города Урай». </t>
  </si>
  <si>
    <t>Региональный проект «Современная школа» (продолжение строительства объекта "Средняя школа в мкр.1А на 900 мест")</t>
  </si>
  <si>
    <t>Региональный проект «Патриотическое воспитание граждан Российской Федерации»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</si>
  <si>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Региональный проект «Формирование комфортной городской среды» (Благоустройство пешеходной зоны в мкр.2 "Мемориал памяти")</t>
  </si>
  <si>
    <t>Региональный проект «Создание условий для легкого старта и комфортного ведения бизнеса» (финансовая поддержка субъектов малого и среднего предпринимательства)</t>
  </si>
  <si>
    <t>Региональный проект «Акселерация субъектов малого и среднего предпринимательства» (финансовая поддержка субъектов малого и среднего предпринимательства)</t>
  </si>
  <si>
    <t>9. Муниципальная программа «Укрепление межнационального и межконфессионального согласия, профилактика экстремизма на территории города Урай»</t>
  </si>
  <si>
    <t>10. Муниципальная программа «Профилактика правонарушений на территории города Урай» на 2018-2030 годы</t>
  </si>
  <si>
    <t xml:space="preserve">11. Муниципальная программа «Развитие малого и среднего предпринимательства, потребительского рынка и сельскохозяйственных товаропроизводителей города Урай» </t>
  </si>
  <si>
    <t>12. Муниципальная программа «Информационное общество – Урай» на 2019-2030 годы</t>
  </si>
  <si>
    <t>13. Муниципальная программа «Формирование комфортной  городской среды города Урай»</t>
  </si>
  <si>
    <t>14. Муниципальная программа «Обеспечение градостроительной деятельности на территории города Урай» на  2018-2030 годы</t>
  </si>
  <si>
    <t xml:space="preserve">15. Муниципальная программа «Управление муниципальными финансами в городе Урай» </t>
  </si>
  <si>
    <t>16. Муниципальная программа «Совершенствование и развитие муниципального управления в городе Урай» на 2018-2030 годы</t>
  </si>
  <si>
    <t>17. Муниципальная программа «Развитие жилищно-коммунального комплекса и повышение энергетической эффективности в городе Урай» на 2019-2030 годы</t>
  </si>
  <si>
    <t xml:space="preserve">Более подробная информация в разрезе мероприятий муниципальных программ отражена в отчетах о ходе исполнения комплексного плана (сетевого графика) реализации муниципальных программ и размещена на официальном сайте органов местного самоуправления в разделе Экономика/Стратегическое планирование/Муниципальные программы  http://uray.ru/municipalnye-programmy.  </t>
  </si>
  <si>
    <t>1. Муниципальная программа «Развитие жилищно-коммунального комплекса и повышение энергетической эффективности в городе Урай» на 2019-2030 годы</t>
  </si>
  <si>
    <t xml:space="preserve">          Цели муниципальной программы - совершенствование сети автомобильных дорог общего пользования местного значения, повышение пропускной способности транспортных потоков на улично-дорожной сети, обеспечение доступности и повышение качества транспортных услуг населению города Урай, повышение безопасности дорожного движения в городе Урай.   </t>
  </si>
  <si>
    <t xml:space="preserve">3500000000 Муниципальная программа «Развитие жилищно-коммунального комплекса и повышение энергетической эффективности в городе Урай» на 2019 - 2030 годы                                 </t>
  </si>
  <si>
    <t xml:space="preserve">          Цели муниципальной программы - формирование благоприятных и комфортных условий для проживания населения на территории города Урай, повышение надежности и качества предоставления жилищно-коммунальных услуг; повышение энергосбережения и энергетической эффективности.    </t>
  </si>
  <si>
    <t xml:space="preserve">          Цели муниципальной программы - совершенствование муниципального управления,  повышение его эффективности; совершенствование организации муниципальной службы,  повышение ее эффективности; повышение эффективности исполнения должностными лицами органов местного самоуправления города Урай своих должностных обязанностей по реализации прав и законных интересов жителей в муниципальном образовании городской округ город Урай.    </t>
  </si>
  <si>
    <t xml:space="preserve">          Цель муниципальной программы - повышение качества управления муниципальными финансами муниципального образования.    </t>
  </si>
  <si>
    <t xml:space="preserve">          Цели муниципальной программы - создание условий для устойчивого развития территорий города, рационального использования природных ресурсов на основе документов градорегулирования, способствующих дальнейшему развитию жилищной, инженерной, транспортной и социальной инфраструктур города, с учетом интересов граждан, организаций и предпринимателей по созданию благоприятных условий жизнедеятельности; вовлечение в оборот земель, находящихся в  муниципальной собственности; мониторинг и обновление электронной базы градостроительных данных,  обеспечение информационного и электронного взаимодействия; создание условий на территории города Урай для увеличения объемов индивидуального жилищного строительства.    </t>
  </si>
  <si>
    <t xml:space="preserve">          Ответственный исполнитель муниципальной программы – муниципальное казенное учреждение  «Управление градостроительства, землепользования и природопользования города Урай».</t>
  </si>
  <si>
    <t xml:space="preserve">          Цели муниципальной программы - формирование информационного пространства на основе использования информационных и телекоммуникационных технологий для повышения качества жизни граждан, улучшения условий деятельности организаций города Урай и обеспечения условий для реализации эффективной системы управления в органах местного самоуправления города.    </t>
  </si>
  <si>
    <t xml:space="preserve">          Цель муниципальной программы - создание условий для развития гражданского общества и реализации гражданских инициатив.    </t>
  </si>
  <si>
    <t xml:space="preserve">          Ответственный исполнитель муниципальной программы – управление по физической культуре, спорту и туризму администрации города Урай, управление по культуре и социальным вопросам администрации города Урай</t>
  </si>
  <si>
    <t>Подпрограмма II «Поддержка творческих и социокультурных гражданских инициатив, способствующих самореализации населения. Вовлечение граждан в культурную деятельность»</t>
  </si>
  <si>
    <t xml:space="preserve">Приложение 1 </t>
  </si>
  <si>
    <t xml:space="preserve"> к разделу 3 пояснительной записки формы 0503360</t>
  </si>
  <si>
    <t>Исполнение по муниципальным программам за 2024 год</t>
  </si>
  <si>
    <t xml:space="preserve">исполнено на 01.01.2025 </t>
  </si>
  <si>
    <t>Расходы бюджета городского округа Урай на реализацию региональных (национальных) проектов по состоянию на 01.01.2025</t>
  </si>
  <si>
    <t>Расходы бюджета городского округа на проведение мероприятий, реализация которых осуществлялась в 2024 году через инициативные проекты</t>
  </si>
  <si>
    <t xml:space="preserve">          Цель муниципальной программы - укрепление единого культурного пространства, создание комфортных условий и равных возможностей доступа населения к культурным ценностям, цифровым ресурсам,  самореализации и раскрытия таланта каждого жителя города Урай. </t>
  </si>
  <si>
    <t>Неисполнение по организации питания обучающихся в муниципальных общеобразовательных организациях за счет дней, пропущенных учащимися по причине болезни.</t>
  </si>
  <si>
    <t xml:space="preserve">          Цель муниципальной программы - создание условий, способствующих улучшению жилищных условий и качества жилищного обеспечения жителей, проживающих на территории муниципального образования город Урай.    </t>
  </si>
  <si>
    <t>Неосвоение средств связано с условиями МК на транспортное
обслуживание населения на городских круглогодичных и сезонных автобусных маршрутах. Оплата производится в  месяце следующем за отчетным периодом. Оплата за декабрь 2024 года в сумме 1 901,4 тыс.руб. будет произведена в январе 2025 года.</t>
  </si>
  <si>
    <t xml:space="preserve">          Цели муниципальной программы - укрепление единства народов Российской Федерации, проживающих на территории города Урай, профилактика экстремизма на территории города Урай.    </t>
  </si>
  <si>
    <t xml:space="preserve">          Муниципальная программа утверждена постановлением администрации города Урай от 26.09.2017 №2758. </t>
  </si>
  <si>
    <t>Работы по сод-ю автомобильных дорог жилой зоны, объектов благоустройства, оказание услуг ТО сетей УО, содержание контейнерных площадок, оказание услуг по ТО  и очистке систем водоотведения и дренажных труб  мкр.2А закрыты по факту. Кроме того, переходящие контракты 2024 года, со сроком исполнения в 2025 году: 1)Выполнение работ по замене дорожных знаков на территории г. Урай в сумме 597,2 т.руб.; 2)Выполнение работ по ремонту светофорного объекта в сумме 804,8 т.руб.; 3)Выполнение инженерных изысканий, корректировка ПСД объект «Реконструкция КОС» в сумме 34 900,0 т.руб.; 4) Выполнение работ по проектированию 4-х водоподъемных скважин (реконструкция ВОС г.Урай) в сумме 598,5 т. руб.; 5)Выполнение работ по изготовлению и монтажу схем на территории кладбищ г. Урай в сумме 264,7 т. руб.;6) Выполнение работ по реставрации Арт-объекта «Сердце» в сумме 237,9 т.руб.;7) Выполнение работ по ремонту светодиодной подсветки объект «Сердце» в районе здания ДС «Звезды Югры» в сумме 150,0 т. руб.;8) Оказание услуг по тех. обслуживанию сетей УО в сумме 2844,4 т.руб.;9) Оказание услуг по энергосбережению и повышение энергетической эффективности использования электрической энергии при эксплуатации объектовУО на территории г. Урай в сумме 6 239,7 т.руб.; 10) Оказание услуг по содержанию новогоднего ледового городка в сумме 600,0 т. руб.;11) Выполнение работ по ремонту внутриквартального проезда Лесной д.75 в сумме 1241,2 т.руб.</t>
  </si>
  <si>
    <t xml:space="preserve">          Ответственный исполнитель муниципальной программы – Отдел гражданской защиты населения и общественной безопасности администрации города Урай.</t>
  </si>
  <si>
    <t xml:space="preserve">Не освоены средства по следующим мероприятиям: 1) Выполнение проектно-изыскательских работ объект "Капитальный ремонт МБДОУ № 19"  в сумме 1150,0 т. руб., в связи с несвоевременным исполнением подрядчиком своих обязательств, ведется претензионная работа. В настоящее время документы находятся на гос.экспертизе по проверке достоверности сметной стоимости объекта; 2) Корректировка ПСД и сопровождение экспертизы достоверной сметной стоимости  по объекту "Капитальный ремонт МБОУ "Гимназия Детский сад №12" в сумме 599,0 т.руб.;3) Выполнение инженерных изысканий, корректировка ПСД объект "Капитальный ремонт МБОУ "Гимназия им.А.И. Яковлева"  в сумме 1 267,9 т.руб.; 4) Выполнение работ по инженерным изысканиям МБОУ СОШ №12 в сумме 7 542,4 т.руб.;5) Строительство объекта "Средняя школа в мкр.1А " в сумме 361 543,4 т.руб. Согласно условиям заключенных МК (договоров) срок исполнения 1-3 кварталы 2025 года. Срок окончания всех работ и ввод объекта сентябрь 2025 года. </t>
  </si>
  <si>
    <t xml:space="preserve">          Цель муниципальной программы -повышение безопасности населения и территории города Урай в особый период и в случаях чрезвычайных ситуаций, повышение уровня пожарной безопасности на территории города Урай. </t>
  </si>
  <si>
    <t xml:space="preserve">Заключен договор на оказание услуг по активации сертификата поддержки на ПО VipNet на сумму 103,1 т.руб., со сроком выполнения работ 1 квартал 2025 года. </t>
  </si>
  <si>
    <t xml:space="preserve">Неполное освоение средств связано с условиями заключенных МК со сроком исполнения в 2025 г.:1) Комплексное благоустройство территории «Историко-мемориальный комплекс» в сумме 5 812,3 т.руб.; 2) Выполнение работ на объекте «Благоустройство зоны захоронения с установкой мемориала памяти на кладбище №4», СМР (изготовление и установка мемориала), выполнение работ по устройству основания для установки мемориала в сумме 4 394,3 т.руб.;
3)Выполнение инженерно-геодезических изысканий на объекте «Пешеходная зона в микрорайоне 1А (вдоль территории новой школы)» в сумме 85,0 т.руб. </t>
  </si>
  <si>
    <t>Неосвоены средства в сумме 6 480,1 т.руб. по выполнению проектной документация по объекту  "Объездная автомобильная дорога в г.Урай" (ПИР) направлена на гос.экпертизу. В настоящее время проектировщиком устраняются замечания выданные при проведении гос.экспертизы. Кроме того, заключен договор на выполнение технологического присоединения к эл.сетям. в сумме 960,7 т.руб, срок выполнения работ 2 квартал 2025 года.</t>
  </si>
  <si>
    <t>Неосвоение средств связано с условиями заключенного договора на выполнение услуг по ликвидации мест несанкционированного размещения отходов на территории города Урай в сумме 198,9 т.руб. Срок выполнения работ до 30.06.2025.</t>
  </si>
  <si>
    <t>Не полное освоение средств обусловлено тем, что была предусмотрена доля софинансирования местного бюджета по приобретению жилья в сумме 28 381,2 т.руб. на случай выделения субсидии окружного бюджета в 2024 году. Потребность отсутствует.</t>
  </si>
  <si>
    <t>Заключен договор со сроком исполнения в 2025 году на оказание услуг по предоставлению права использования программного обеспечения в сумме 89,5 т.руб.</t>
  </si>
  <si>
    <t>Заключен договор со сроком исполнения в 2025 году на выполнение кадастровых работ в сумме 47,2 т.руб.</t>
  </si>
  <si>
    <t xml:space="preserve">Заключены договора со сроком исполнения в 2025 г.: 1) Выполнение работ по тех.присоединению к эл.сетям объект «Устройство сетей наружного освещения по ул.9 Мая и Хвойная» в сумме 45,4 т.руб.; 2) Изготовление тех.планов под построенные инженерные сети объект «Инженерные сети тепло- и водоснабжения к дому №39, мкр.1А»  в сумме 30,0 т.руб. </t>
  </si>
  <si>
    <t>Средства освоены не в полном объеме в связи с заключением договоров со сроком исполнения в 2025г.: 1)Выполнение работ по разработке ПСД объект «Капитальный ремонт кровли нежилого помещения -часть административно-бытового корпуса, расположенного по адресу г.Урай ул.Береговая, д10» в сумме  269,0 т.руб.;2) Выполнение работ по ремонту крыши нежилого помещения по адресу: Тюменская область, Ханты-Мансийский автономный округ -Югра, город Урай, мкр. 2, дом 59 в сумме 3 262,3 т.руб.;3) Выполнение кадастровых работ на сумму 106,0 т.руб.4) Оплата за декабрь 2024 года за содержание муниципального имущества в период простоя будет произведена в январе 2025 г. в сумме 140,7 т.руб.</t>
  </si>
</sst>
</file>

<file path=xl/styles.xml><?xml version="1.0" encoding="utf-8"?>
<styleSheet xmlns="http://schemas.openxmlformats.org/spreadsheetml/2006/main">
  <numFmts count="9">
    <numFmt numFmtId="164" formatCode="_-* #,##0.00_р_._-;\-* #,##0.00_р_._-;_-* &quot;-&quot;??_р_._-;_-@_-"/>
    <numFmt numFmtId="165" formatCode="_-* #,##0.0_р_._-;\-* #,##0.0_р_._-;_-* &quot;-&quot;??_р_._-;_-@_-"/>
    <numFmt numFmtId="166" formatCode="_-* #,##0.0\ _₽_-;\-* #,##0.0\ _₽_-;_-* &quot;-&quot;?\ _₽_-;_-@_-"/>
    <numFmt numFmtId="167" formatCode="#,##0.0;[Red]\-#,##0.0;0.0"/>
    <numFmt numFmtId="168" formatCode="0000000000"/>
    <numFmt numFmtId="169" formatCode="#,##0.0"/>
    <numFmt numFmtId="170" formatCode="0.0"/>
    <numFmt numFmtId="171" formatCode="#,##0.0_ ;\-#,##0.0\ "/>
    <numFmt numFmtId="172" formatCode="000000"/>
  </numFmts>
  <fonts count="27">
    <font>
      <sz val="11"/>
      <color theme="1"/>
      <name val="Calibri"/>
      <family val="2"/>
      <charset val="204"/>
      <scheme val="minor"/>
    </font>
    <font>
      <sz val="11"/>
      <color theme="1"/>
      <name val="Calibri"/>
      <family val="2"/>
      <charset val="204"/>
      <scheme val="minor"/>
    </font>
    <font>
      <sz val="10"/>
      <name val="Arial"/>
      <family val="2"/>
      <charset val="204"/>
    </font>
    <font>
      <sz val="11"/>
      <color rgb="FFFF0000"/>
      <name val="Calibri"/>
      <family val="2"/>
      <charset val="204"/>
      <scheme val="minor"/>
    </font>
    <font>
      <sz val="11"/>
      <color rgb="FFFF0000"/>
      <name val="Times New Roman"/>
      <family val="1"/>
      <charset val="204"/>
    </font>
    <font>
      <sz val="10"/>
      <color rgb="FFFF0000"/>
      <name val="Times New Roman"/>
      <family val="1"/>
      <charset val="204"/>
    </font>
    <font>
      <sz val="12"/>
      <color rgb="FFFF0000"/>
      <name val="Times New Roman"/>
      <family val="1"/>
      <charset val="204"/>
    </font>
    <font>
      <b/>
      <sz val="11"/>
      <color rgb="FFFF0000"/>
      <name val="Calibri"/>
      <family val="2"/>
      <charset val="204"/>
      <scheme val="minor"/>
    </font>
    <font>
      <sz val="10"/>
      <color rgb="FFFF0000"/>
      <name val="Calibri"/>
      <family val="2"/>
      <charset val="204"/>
      <scheme val="minor"/>
    </font>
    <font>
      <i/>
      <sz val="11"/>
      <color rgb="FFFF0000"/>
      <name val="Calibri"/>
      <family val="2"/>
      <charset val="204"/>
      <scheme val="minor"/>
    </font>
    <font>
      <sz val="11"/>
      <color indexed="8"/>
      <name val="Calibri"/>
      <family val="2"/>
      <charset val="204"/>
    </font>
    <font>
      <sz val="11"/>
      <color theme="1"/>
      <name val="Calibri"/>
      <family val="2"/>
      <scheme val="minor"/>
    </font>
    <font>
      <b/>
      <sz val="11"/>
      <color theme="1"/>
      <name val="Calibri"/>
      <family val="2"/>
      <charset val="204"/>
      <scheme val="minor"/>
    </font>
    <font>
      <sz val="11"/>
      <color theme="1"/>
      <name val="Times New Roman"/>
      <family val="1"/>
      <charset val="204"/>
    </font>
    <font>
      <b/>
      <sz val="12"/>
      <color theme="1"/>
      <name val="Times New Roman"/>
      <family val="1"/>
      <charset val="204"/>
    </font>
    <font>
      <sz val="12"/>
      <color theme="1"/>
      <name val="Times New Roman"/>
      <family val="1"/>
      <charset val="204"/>
    </font>
    <font>
      <sz val="10"/>
      <color theme="1"/>
      <name val="Calibri"/>
      <family val="2"/>
      <charset val="204"/>
      <scheme val="minor"/>
    </font>
    <font>
      <b/>
      <sz val="11"/>
      <color theme="1"/>
      <name val="Times New Roman"/>
      <family val="1"/>
      <charset val="204"/>
    </font>
    <font>
      <i/>
      <sz val="11"/>
      <color theme="1"/>
      <name val="Times New Roman"/>
      <family val="1"/>
      <charset val="204"/>
    </font>
    <font>
      <i/>
      <sz val="10"/>
      <color theme="1"/>
      <name val="Calibri"/>
      <family val="2"/>
      <charset val="204"/>
      <scheme val="minor"/>
    </font>
    <font>
      <i/>
      <sz val="11"/>
      <color theme="1"/>
      <name val="Calibri"/>
      <family val="2"/>
      <charset val="204"/>
      <scheme val="minor"/>
    </font>
    <font>
      <i/>
      <sz val="10"/>
      <color theme="1"/>
      <name val="Times New Roman"/>
      <family val="1"/>
      <charset val="204"/>
    </font>
    <font>
      <sz val="10"/>
      <color theme="1"/>
      <name val="Times New Roman"/>
      <family val="1"/>
      <charset val="204"/>
    </font>
    <font>
      <b/>
      <sz val="10"/>
      <color theme="1"/>
      <name val="Times New Roman"/>
      <family val="1"/>
      <charset val="204"/>
    </font>
    <font>
      <sz val="8"/>
      <color theme="1"/>
      <name val="Times New Roman"/>
      <family val="1"/>
      <charset val="204"/>
    </font>
    <font>
      <sz val="12"/>
      <color rgb="FF000000"/>
      <name val="Times New Roman"/>
      <family val="1"/>
      <charset val="204"/>
    </font>
    <font>
      <sz val="11"/>
      <color rgb="FF000000"/>
      <name val="Times New Roman"/>
      <family val="1"/>
      <charset val="204"/>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164" fontId="1" fillId="0" borderId="0" applyFont="0" applyFill="0" applyBorder="0" applyAlignment="0" applyProtection="0"/>
    <xf numFmtId="0" fontId="2" fillId="0" borderId="0"/>
    <xf numFmtId="0" fontId="11" fillId="0" borderId="0"/>
    <xf numFmtId="164" fontId="10" fillId="0" borderId="0" applyFont="0" applyFill="0" applyBorder="0" applyAlignment="0" applyProtection="0"/>
    <xf numFmtId="164" fontId="10" fillId="0" borderId="0" applyFont="0" applyFill="0" applyBorder="0" applyAlignment="0" applyProtection="0"/>
  </cellStyleXfs>
  <cellXfs count="265">
    <xf numFmtId="0" fontId="0" fillId="0" borderId="0" xfId="0"/>
    <xf numFmtId="165" fontId="3" fillId="0" borderId="0" xfId="1" applyNumberFormat="1" applyFont="1" applyFill="1"/>
    <xf numFmtId="0" fontId="4" fillId="0" borderId="0" xfId="0" applyFont="1" applyFill="1" applyBorder="1" applyAlignment="1">
      <alignment wrapText="1"/>
    </xf>
    <xf numFmtId="165" fontId="5" fillId="0" borderId="0" xfId="1" applyNumberFormat="1" applyFont="1" applyFill="1" applyBorder="1" applyAlignment="1">
      <alignment horizontal="center" wrapText="1"/>
    </xf>
    <xf numFmtId="165" fontId="8" fillId="0" borderId="0" xfId="1" applyNumberFormat="1" applyFont="1" applyFill="1"/>
    <xf numFmtId="0" fontId="3" fillId="0" borderId="0" xfId="0" applyFont="1" applyFill="1"/>
    <xf numFmtId="165" fontId="5" fillId="0" borderId="0" xfId="1" applyNumberFormat="1" applyFont="1" applyFill="1" applyBorder="1" applyAlignment="1">
      <alignment wrapText="1"/>
    </xf>
    <xf numFmtId="0" fontId="4" fillId="0" borderId="0" xfId="0" applyFont="1" applyFill="1" applyBorder="1" applyAlignment="1">
      <alignment horizontal="left" vertical="center" wrapText="1"/>
    </xf>
    <xf numFmtId="0" fontId="6" fillId="0" borderId="0" xfId="0" applyFont="1" applyFill="1"/>
    <xf numFmtId="0" fontId="9" fillId="0" borderId="0" xfId="0" applyFont="1" applyFill="1"/>
    <xf numFmtId="0" fontId="7" fillId="0" borderId="0" xfId="0" applyFont="1" applyFill="1" applyAlignment="1">
      <alignment vertical="center"/>
    </xf>
    <xf numFmtId="0" fontId="3" fillId="0" borderId="0" xfId="0" applyFont="1" applyFill="1" applyAlignment="1">
      <alignment vertical="center"/>
    </xf>
    <xf numFmtId="0" fontId="6" fillId="0" borderId="0" xfId="0" applyFont="1" applyFill="1" applyAlignment="1">
      <alignment vertical="center"/>
    </xf>
    <xf numFmtId="0" fontId="6" fillId="0" borderId="0" xfId="0" applyFont="1" applyFill="1" applyAlignment="1">
      <alignment horizontal="justify" vertical="center"/>
    </xf>
    <xf numFmtId="0" fontId="7" fillId="0" borderId="0" xfId="0" applyFont="1" applyFill="1" applyAlignment="1">
      <alignment wrapText="1"/>
    </xf>
    <xf numFmtId="0" fontId="3" fillId="0" borderId="0" xfId="0" applyFont="1" applyFill="1" applyAlignment="1">
      <alignment wrapText="1"/>
    </xf>
    <xf numFmtId="0" fontId="3" fillId="0" borderId="0" xfId="0" applyFont="1" applyFill="1" applyAlignment="1">
      <alignment vertical="center" wrapText="1"/>
    </xf>
    <xf numFmtId="0" fontId="7" fillId="0" borderId="0" xfId="0" applyFont="1" applyFill="1"/>
    <xf numFmtId="165" fontId="8" fillId="0" borderId="0" xfId="1" applyNumberFormat="1" applyFont="1" applyFill="1" applyBorder="1" applyAlignment="1">
      <alignment vertical="center"/>
    </xf>
    <xf numFmtId="165" fontId="3" fillId="0" borderId="0" xfId="1" applyNumberFormat="1"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165" fontId="4" fillId="0" borderId="0" xfId="1" applyNumberFormat="1" applyFont="1" applyFill="1" applyBorder="1"/>
    <xf numFmtId="0" fontId="4" fillId="0" borderId="0" xfId="0" applyFont="1" applyFill="1" applyAlignment="1">
      <alignment horizontal="justify" vertical="center"/>
    </xf>
    <xf numFmtId="165" fontId="4" fillId="0" borderId="0" xfId="1" applyNumberFormat="1" applyFont="1" applyFill="1" applyBorder="1" applyAlignment="1">
      <alignment horizontal="right" wrapText="1"/>
    </xf>
    <xf numFmtId="0" fontId="8" fillId="0" borderId="0" xfId="0" applyFont="1" applyFill="1"/>
    <xf numFmtId="0" fontId="6" fillId="0" borderId="0" xfId="0" applyFont="1" applyFill="1" applyAlignment="1">
      <alignment horizontal="right"/>
    </xf>
    <xf numFmtId="0" fontId="3" fillId="0" borderId="0" xfId="0" applyFont="1" applyFill="1" applyAlignment="1"/>
    <xf numFmtId="0" fontId="3" fillId="0" borderId="0" xfId="0" applyFont="1" applyFill="1" applyAlignment="1">
      <alignment horizontal="right"/>
    </xf>
    <xf numFmtId="165" fontId="3" fillId="0" borderId="0" xfId="0" applyNumberFormat="1" applyFont="1" applyFill="1"/>
    <xf numFmtId="166" fontId="3" fillId="0" borderId="0" xfId="0" applyNumberFormat="1" applyFont="1" applyFill="1"/>
    <xf numFmtId="165" fontId="3" fillId="0" borderId="0" xfId="1" applyNumberFormat="1" applyFont="1" applyFill="1" applyAlignment="1"/>
    <xf numFmtId="165" fontId="5" fillId="0" borderId="0" xfId="1" applyNumberFormat="1" applyFont="1" applyFill="1"/>
    <xf numFmtId="0" fontId="5" fillId="0" borderId="0" xfId="0" applyFont="1" applyFill="1"/>
    <xf numFmtId="0" fontId="5" fillId="0" borderId="0" xfId="0" applyNumberFormat="1" applyFont="1" applyFill="1" applyBorder="1" applyAlignment="1">
      <alignment horizontal="right" wrapText="1"/>
    </xf>
    <xf numFmtId="166" fontId="5" fillId="0" borderId="0" xfId="0" applyNumberFormat="1" applyFont="1" applyFill="1" applyBorder="1" applyAlignment="1">
      <alignment horizontal="justify" vertical="center" wrapText="1"/>
    </xf>
    <xf numFmtId="0" fontId="5" fillId="0" borderId="0" xfId="0" applyFont="1" applyFill="1" applyAlignment="1">
      <alignment horizontal="right"/>
    </xf>
    <xf numFmtId="166" fontId="5" fillId="0" borderId="0" xfId="0" applyNumberFormat="1" applyFont="1" applyFill="1"/>
    <xf numFmtId="0" fontId="9" fillId="2" borderId="0" xfId="0" applyFont="1" applyFill="1"/>
    <xf numFmtId="0" fontId="6" fillId="0" borderId="0" xfId="0" applyFont="1" applyFill="1" applyBorder="1" applyAlignment="1">
      <alignment horizontal="justify" vertical="center" wrapText="1"/>
    </xf>
    <xf numFmtId="165" fontId="3" fillId="0" borderId="1" xfId="1" applyNumberFormat="1" applyFont="1" applyFill="1" applyBorder="1"/>
    <xf numFmtId="171" fontId="4" fillId="0" borderId="0" xfId="1" applyNumberFormat="1" applyFont="1" applyFill="1" applyBorder="1" applyAlignment="1">
      <alignment horizontal="right" wrapText="1"/>
    </xf>
    <xf numFmtId="165" fontId="4" fillId="0" borderId="0" xfId="1" applyNumberFormat="1" applyFont="1" applyFill="1" applyBorder="1" applyAlignment="1">
      <alignment horizontal="justify"/>
    </xf>
    <xf numFmtId="0" fontId="4" fillId="0" borderId="0" xfId="1" applyNumberFormat="1" applyFont="1" applyFill="1" applyBorder="1" applyAlignment="1">
      <alignment horizontal="justify"/>
    </xf>
    <xf numFmtId="2" fontId="4" fillId="2" borderId="1" xfId="1" applyNumberFormat="1" applyFont="1" applyFill="1" applyBorder="1" applyAlignment="1">
      <alignment horizontal="left" vertical="center" wrapText="1"/>
    </xf>
    <xf numFmtId="0" fontId="5" fillId="0" borderId="0" xfId="0" applyFont="1" applyFill="1" applyBorder="1" applyAlignment="1">
      <alignment horizontal="left" wrapText="1"/>
    </xf>
    <xf numFmtId="165" fontId="8" fillId="0" borderId="0" xfId="1" applyNumberFormat="1" applyFont="1" applyFill="1" applyBorder="1"/>
    <xf numFmtId="0" fontId="13" fillId="0" borderId="1" xfId="0" applyFont="1" applyFill="1" applyBorder="1" applyAlignment="1">
      <alignment horizontal="left" vertical="center" wrapText="1"/>
    </xf>
    <xf numFmtId="165" fontId="13" fillId="0" borderId="1" xfId="1" applyNumberFormat="1" applyFont="1" applyFill="1" applyBorder="1" applyAlignment="1">
      <alignment horizontal="right"/>
    </xf>
    <xf numFmtId="165" fontId="13" fillId="0" borderId="1" xfId="1" applyNumberFormat="1" applyFont="1" applyFill="1" applyBorder="1" applyAlignment="1"/>
    <xf numFmtId="0" fontId="13" fillId="0" borderId="1" xfId="1" applyNumberFormat="1" applyFont="1" applyFill="1" applyBorder="1" applyAlignment="1">
      <alignment wrapText="1"/>
    </xf>
    <xf numFmtId="165" fontId="13" fillId="0" borderId="1" xfId="1" applyNumberFormat="1" applyFont="1" applyFill="1" applyBorder="1"/>
    <xf numFmtId="0" fontId="12" fillId="0" borderId="0" xfId="0" applyFont="1" applyFill="1"/>
    <xf numFmtId="0" fontId="14" fillId="0" borderId="0" xfId="0" applyFont="1" applyFill="1" applyBorder="1" applyAlignment="1">
      <alignment horizontal="center" vertical="center" wrapText="1"/>
    </xf>
    <xf numFmtId="0" fontId="0" fillId="0" borderId="0" xfId="0" applyFont="1" applyFill="1" applyBorder="1" applyAlignment="1">
      <alignment vertical="center"/>
    </xf>
    <xf numFmtId="165" fontId="16" fillId="0" borderId="0" xfId="1" applyNumberFormat="1" applyFont="1" applyFill="1" applyBorder="1" applyAlignment="1">
      <alignment vertical="center"/>
    </xf>
    <xf numFmtId="0" fontId="13" fillId="0" borderId="0" xfId="0" applyFont="1" applyFill="1" applyBorder="1" applyAlignment="1">
      <alignment horizontal="right" vertical="center" wrapText="1"/>
    </xf>
    <xf numFmtId="0" fontId="13" fillId="0" borderId="1" xfId="0" applyFont="1" applyFill="1" applyBorder="1" applyAlignment="1">
      <alignment horizontal="center" vertical="center" wrapText="1"/>
    </xf>
    <xf numFmtId="0" fontId="17" fillId="0" borderId="1" xfId="0" applyFont="1" applyFill="1" applyBorder="1" applyAlignment="1">
      <alignment wrapText="1"/>
    </xf>
    <xf numFmtId="166" fontId="17" fillId="0" borderId="1" xfId="0" applyNumberFormat="1" applyFont="1" applyFill="1" applyBorder="1" applyAlignment="1">
      <alignment wrapText="1"/>
    </xf>
    <xf numFmtId="165" fontId="17" fillId="0" borderId="1" xfId="1" applyNumberFormat="1" applyFont="1" applyFill="1" applyBorder="1"/>
    <xf numFmtId="165" fontId="0" fillId="0" borderId="1" xfId="1" applyNumberFormat="1" applyFont="1" applyFill="1" applyBorder="1"/>
    <xf numFmtId="0" fontId="18" fillId="0" borderId="1" xfId="0" applyFont="1" applyFill="1" applyBorder="1" applyAlignment="1">
      <alignment wrapText="1"/>
    </xf>
    <xf numFmtId="166" fontId="18" fillId="0" borderId="1" xfId="0" applyNumberFormat="1" applyFont="1" applyFill="1" applyBorder="1" applyAlignment="1">
      <alignment wrapText="1"/>
    </xf>
    <xf numFmtId="0" fontId="13" fillId="0" borderId="1" xfId="0" applyFont="1" applyFill="1" applyBorder="1" applyAlignment="1">
      <alignment horizontal="left" wrapText="1"/>
    </xf>
    <xf numFmtId="0" fontId="13" fillId="0" borderId="0" xfId="0" applyNumberFormat="1" applyFont="1" applyFill="1" applyBorder="1" applyAlignment="1">
      <alignment horizontal="justify" wrapText="1"/>
    </xf>
    <xf numFmtId="165" fontId="19" fillId="0" borderId="0" xfId="1" applyNumberFormat="1" applyFont="1" applyFill="1"/>
    <xf numFmtId="165" fontId="20" fillId="0" borderId="0" xfId="1" applyNumberFormat="1" applyFont="1" applyFill="1"/>
    <xf numFmtId="165" fontId="0" fillId="0" borderId="0" xfId="1" applyNumberFormat="1" applyFont="1" applyFill="1"/>
    <xf numFmtId="165" fontId="22" fillId="0" borderId="0" xfId="1" applyNumberFormat="1" applyFont="1" applyFill="1"/>
    <xf numFmtId="0" fontId="15" fillId="0" borderId="0" xfId="0" applyFont="1" applyFill="1" applyAlignment="1">
      <alignment horizontal="justify"/>
    </xf>
    <xf numFmtId="165" fontId="13" fillId="0" borderId="1" xfId="1" applyNumberFormat="1" applyFont="1" applyFill="1" applyBorder="1" applyAlignment="1">
      <alignment wrapText="1"/>
    </xf>
    <xf numFmtId="0" fontId="13" fillId="2" borderId="1" xfId="1" applyNumberFormat="1" applyFont="1" applyFill="1" applyBorder="1" applyAlignment="1">
      <alignment wrapText="1"/>
    </xf>
    <xf numFmtId="0" fontId="21" fillId="0" borderId="1" xfId="0" applyFont="1" applyFill="1" applyBorder="1" applyAlignment="1">
      <alignment horizontal="left" wrapText="1"/>
    </xf>
    <xf numFmtId="165" fontId="21" fillId="0" borderId="1" xfId="1" applyNumberFormat="1" applyFont="1" applyFill="1" applyBorder="1" applyAlignment="1">
      <alignment wrapText="1"/>
    </xf>
    <xf numFmtId="165" fontId="18" fillId="0" borderId="1" xfId="1" applyNumberFormat="1" applyFont="1" applyFill="1" applyBorder="1"/>
    <xf numFmtId="168" fontId="18" fillId="0" borderId="1" xfId="2" applyNumberFormat="1" applyFont="1" applyFill="1" applyBorder="1" applyAlignment="1" applyProtection="1">
      <alignment wrapText="1"/>
      <protection hidden="1"/>
    </xf>
    <xf numFmtId="165" fontId="22" fillId="0" borderId="1" xfId="1" applyNumberFormat="1" applyFont="1" applyFill="1" applyBorder="1" applyAlignment="1">
      <alignment wrapText="1"/>
    </xf>
    <xf numFmtId="0" fontId="15" fillId="0" borderId="0" xfId="0" applyFont="1" applyFill="1" applyAlignment="1">
      <alignment vertical="center"/>
    </xf>
    <xf numFmtId="0" fontId="15" fillId="0" borderId="0" xfId="0" applyFont="1" applyFill="1" applyAlignment="1">
      <alignment horizontal="justify" vertical="center"/>
    </xf>
    <xf numFmtId="0" fontId="15" fillId="0" borderId="0" xfId="0" applyFont="1" applyFill="1" applyBorder="1" applyAlignment="1">
      <alignment horizontal="justify" vertical="center" wrapText="1"/>
    </xf>
    <xf numFmtId="165" fontId="15" fillId="0" borderId="0" xfId="1" applyNumberFormat="1" applyFont="1" applyFill="1" applyAlignment="1">
      <alignment horizontal="justify" vertical="center"/>
    </xf>
    <xf numFmtId="0" fontId="0" fillId="0" borderId="0" xfId="0" applyFont="1" applyFill="1" applyAlignment="1">
      <alignment vertical="center"/>
    </xf>
    <xf numFmtId="0" fontId="0" fillId="0" borderId="0" xfId="0" applyFont="1" applyFill="1"/>
    <xf numFmtId="166" fontId="13" fillId="0" borderId="1" xfId="0" applyNumberFormat="1" applyFont="1" applyFill="1" applyBorder="1" applyAlignment="1">
      <alignment wrapText="1"/>
    </xf>
    <xf numFmtId="165" fontId="13" fillId="0" borderId="1" xfId="1" applyNumberFormat="1" applyFont="1" applyFill="1" applyBorder="1" applyAlignment="1">
      <alignment horizontal="center" wrapText="1"/>
    </xf>
    <xf numFmtId="168" fontId="13" fillId="0" borderId="0" xfId="0" applyNumberFormat="1" applyFont="1" applyFill="1" applyBorder="1" applyAlignment="1" applyProtection="1">
      <alignment wrapText="1"/>
      <protection hidden="1"/>
    </xf>
    <xf numFmtId="169" fontId="13" fillId="0" borderId="0" xfId="0" applyNumberFormat="1" applyFont="1" applyFill="1" applyBorder="1" applyAlignment="1">
      <alignment horizontal="center" wrapText="1"/>
    </xf>
    <xf numFmtId="170" fontId="13" fillId="0" borderId="0" xfId="0" applyNumberFormat="1" applyFont="1" applyFill="1" applyBorder="1" applyAlignment="1">
      <alignment horizontal="center"/>
    </xf>
    <xf numFmtId="165" fontId="0" fillId="0" borderId="0" xfId="1" applyNumberFormat="1" applyFont="1" applyFill="1" applyBorder="1"/>
    <xf numFmtId="165" fontId="22" fillId="0" borderId="0" xfId="1" applyNumberFormat="1" applyFont="1" applyFill="1" applyBorder="1" applyAlignment="1">
      <alignment horizontal="justify" vertical="center"/>
    </xf>
    <xf numFmtId="0" fontId="0" fillId="0" borderId="0" xfId="0" applyFont="1" applyFill="1" applyAlignment="1">
      <alignment horizontal="center" vertical="center"/>
    </xf>
    <xf numFmtId="168" fontId="13" fillId="0" borderId="1" xfId="0" applyNumberFormat="1" applyFont="1" applyFill="1" applyBorder="1" applyAlignment="1" applyProtection="1">
      <alignment wrapText="1"/>
      <protection hidden="1"/>
    </xf>
    <xf numFmtId="165" fontId="13" fillId="0" borderId="1" xfId="1" applyNumberFormat="1" applyFont="1" applyFill="1" applyBorder="1" applyAlignment="1">
      <alignment horizontal="right" wrapText="1"/>
    </xf>
    <xf numFmtId="169" fontId="13" fillId="0" borderId="1" xfId="1" applyNumberFormat="1" applyFont="1" applyFill="1" applyBorder="1" applyAlignment="1">
      <alignment horizontal="right" wrapText="1"/>
    </xf>
    <xf numFmtId="169" fontId="13" fillId="0" borderId="1" xfId="1" applyNumberFormat="1" applyFont="1" applyFill="1" applyBorder="1" applyAlignment="1">
      <alignment wrapText="1"/>
    </xf>
    <xf numFmtId="170" fontId="13" fillId="0" borderId="1" xfId="1" applyNumberFormat="1" applyFont="1" applyFill="1" applyBorder="1" applyAlignment="1"/>
    <xf numFmtId="165" fontId="13" fillId="0" borderId="0" xfId="1" applyNumberFormat="1" applyFont="1" applyFill="1" applyBorder="1" applyAlignment="1">
      <alignment horizontal="right" wrapText="1"/>
    </xf>
    <xf numFmtId="170" fontId="13" fillId="0" borderId="0" xfId="1" applyNumberFormat="1" applyFont="1" applyFill="1" applyBorder="1" applyAlignment="1">
      <alignment wrapText="1"/>
    </xf>
    <xf numFmtId="170" fontId="13" fillId="0" borderId="0" xfId="1" applyNumberFormat="1" applyFont="1" applyFill="1" applyBorder="1" applyAlignment="1"/>
    <xf numFmtId="165" fontId="13" fillId="0" borderId="0" xfId="1" applyNumberFormat="1" applyFont="1" applyFill="1" applyBorder="1" applyAlignment="1">
      <alignment wrapText="1"/>
    </xf>
    <xf numFmtId="168" fontId="13" fillId="0" borderId="1" xfId="2" applyNumberFormat="1" applyFont="1" applyFill="1" applyBorder="1" applyAlignment="1" applyProtection="1">
      <alignment wrapText="1"/>
      <protection hidden="1"/>
    </xf>
    <xf numFmtId="168" fontId="13" fillId="2" borderId="1" xfId="2" applyNumberFormat="1" applyFont="1" applyFill="1" applyBorder="1" applyAlignment="1" applyProtection="1">
      <alignment wrapText="1"/>
      <protection hidden="1"/>
    </xf>
    <xf numFmtId="165" fontId="13" fillId="2" borderId="1" xfId="1" applyNumberFormat="1" applyFont="1" applyFill="1" applyBorder="1" applyAlignment="1">
      <alignment wrapText="1"/>
    </xf>
    <xf numFmtId="165" fontId="13" fillId="2" borderId="1" xfId="1" applyNumberFormat="1" applyFont="1" applyFill="1" applyBorder="1" applyAlignment="1">
      <alignment horizontal="right"/>
    </xf>
    <xf numFmtId="165" fontId="17" fillId="0" borderId="1" xfId="1" applyNumberFormat="1" applyFont="1" applyFill="1" applyBorder="1" applyAlignment="1">
      <alignment horizontal="right"/>
    </xf>
    <xf numFmtId="169" fontId="13" fillId="0" borderId="1" xfId="0" applyNumberFormat="1" applyFont="1" applyFill="1" applyBorder="1" applyAlignment="1">
      <alignment horizontal="center" wrapText="1"/>
    </xf>
    <xf numFmtId="172" fontId="9" fillId="0" borderId="0" xfId="0" applyNumberFormat="1" applyFont="1" applyFill="1" applyAlignment="1">
      <alignment wrapText="1"/>
    </xf>
    <xf numFmtId="170" fontId="6" fillId="0" borderId="0" xfId="0" applyNumberFormat="1" applyFont="1" applyFill="1" applyAlignment="1">
      <alignment horizontal="justify" vertical="center"/>
    </xf>
    <xf numFmtId="169" fontId="6" fillId="0" borderId="0" xfId="0" applyNumberFormat="1" applyFont="1" applyFill="1" applyAlignment="1">
      <alignment horizontal="justify" vertical="center"/>
    </xf>
    <xf numFmtId="168" fontId="18" fillId="0" borderId="1" xfId="0" applyNumberFormat="1" applyFont="1" applyFill="1" applyBorder="1" applyAlignment="1" applyProtection="1">
      <alignment wrapText="1"/>
      <protection hidden="1"/>
    </xf>
    <xf numFmtId="168" fontId="18" fillId="0" borderId="0" xfId="0" applyNumberFormat="1" applyFont="1" applyFill="1" applyBorder="1" applyAlignment="1" applyProtection="1">
      <alignment wrapText="1"/>
      <protection hidden="1"/>
    </xf>
    <xf numFmtId="166" fontId="18" fillId="0" borderId="0" xfId="0" applyNumberFormat="1" applyFont="1" applyFill="1" applyBorder="1" applyAlignment="1">
      <alignment wrapText="1"/>
    </xf>
    <xf numFmtId="165" fontId="18" fillId="0" borderId="0" xfId="1" applyNumberFormat="1" applyFont="1" applyFill="1" applyBorder="1"/>
    <xf numFmtId="0" fontId="13" fillId="0" borderId="0" xfId="1" applyNumberFormat="1" applyFont="1" applyFill="1" applyBorder="1" applyAlignment="1">
      <alignment wrapText="1"/>
    </xf>
    <xf numFmtId="165" fontId="22" fillId="2" borderId="1" xfId="1" applyNumberFormat="1" applyFont="1" applyFill="1" applyBorder="1" applyAlignment="1">
      <alignment wrapText="1"/>
    </xf>
    <xf numFmtId="165" fontId="18" fillId="0" borderId="1" xfId="1" applyNumberFormat="1" applyFont="1" applyFill="1" applyBorder="1" applyAlignment="1">
      <alignment horizontal="center" wrapText="1"/>
    </xf>
    <xf numFmtId="0" fontId="15" fillId="0" borderId="0" xfId="0" applyFont="1" applyFill="1" applyBorder="1" applyAlignment="1">
      <alignment horizontal="justify" vertical="center"/>
    </xf>
    <xf numFmtId="0" fontId="17" fillId="0" borderId="4" xfId="0" applyFont="1" applyFill="1" applyBorder="1" applyAlignment="1">
      <alignment wrapText="1"/>
    </xf>
    <xf numFmtId="0" fontId="18" fillId="0" borderId="4" xfId="0" applyFont="1" applyFill="1" applyBorder="1" applyAlignment="1">
      <alignment wrapText="1"/>
    </xf>
    <xf numFmtId="165" fontId="13" fillId="0" borderId="1" xfId="1" applyNumberFormat="1" applyFont="1" applyFill="1" applyBorder="1" applyAlignment="1">
      <alignment horizontal="justify" vertical="center"/>
    </xf>
    <xf numFmtId="0" fontId="13" fillId="0" borderId="0" xfId="0" applyFont="1" applyFill="1" applyAlignment="1">
      <alignment horizontal="justify" vertical="center"/>
    </xf>
    <xf numFmtId="165" fontId="18" fillId="0" borderId="1" xfId="1" applyNumberFormat="1" applyFont="1" applyFill="1" applyBorder="1" applyAlignment="1">
      <alignment horizontal="right" wrapText="1"/>
    </xf>
    <xf numFmtId="165" fontId="18" fillId="0" borderId="1" xfId="1" applyNumberFormat="1" applyFont="1" applyFill="1" applyBorder="1" applyAlignment="1">
      <alignment horizontal="justify" vertical="center"/>
    </xf>
    <xf numFmtId="0" fontId="13" fillId="0" borderId="0" xfId="0" applyFont="1" applyFill="1" applyBorder="1" applyAlignment="1">
      <alignment horizontal="left" vertical="center" wrapText="1"/>
    </xf>
    <xf numFmtId="165" fontId="22" fillId="0" borderId="0" xfId="1" applyNumberFormat="1" applyFont="1" applyFill="1" applyBorder="1" applyAlignment="1">
      <alignment wrapText="1"/>
    </xf>
    <xf numFmtId="165" fontId="13" fillId="0" borderId="0" xfId="1" applyNumberFormat="1" applyFont="1" applyFill="1" applyBorder="1"/>
    <xf numFmtId="0" fontId="13" fillId="0" borderId="0" xfId="1" applyNumberFormat="1" applyFont="1" applyFill="1" applyBorder="1" applyAlignment="1">
      <alignment horizontal="justify" vertical="center"/>
    </xf>
    <xf numFmtId="165" fontId="13" fillId="0" borderId="1" xfId="0" applyNumberFormat="1" applyFont="1" applyFill="1" applyBorder="1" applyAlignment="1">
      <alignment horizontal="justify" wrapText="1"/>
    </xf>
    <xf numFmtId="168" fontId="13" fillId="0" borderId="0" xfId="2" applyNumberFormat="1" applyFont="1" applyFill="1" applyBorder="1" applyAlignment="1" applyProtection="1">
      <alignment wrapText="1"/>
      <protection hidden="1"/>
    </xf>
    <xf numFmtId="170" fontId="13" fillId="0" borderId="0" xfId="0" applyNumberFormat="1" applyFont="1" applyFill="1" applyBorder="1" applyAlignment="1">
      <alignment horizontal="right" wrapText="1"/>
    </xf>
    <xf numFmtId="165" fontId="13" fillId="0" borderId="0" xfId="1" applyNumberFormat="1" applyFont="1" applyFill="1" applyBorder="1" applyAlignment="1">
      <alignment horizontal="right"/>
    </xf>
    <xf numFmtId="165" fontId="0" fillId="0" borderId="0" xfId="1" applyNumberFormat="1" applyFont="1" applyFill="1" applyBorder="1" applyAlignment="1">
      <alignment vertical="center"/>
    </xf>
    <xf numFmtId="0" fontId="13" fillId="2" borderId="1" xfId="1" applyNumberFormat="1" applyFont="1" applyFill="1" applyBorder="1" applyAlignment="1">
      <alignment horizontal="justify" vertical="center" wrapText="1"/>
    </xf>
    <xf numFmtId="165" fontId="13" fillId="0" borderId="1" xfId="1" applyNumberFormat="1" applyFont="1" applyFill="1" applyBorder="1" applyAlignment="1">
      <alignment horizontal="justify"/>
    </xf>
    <xf numFmtId="0" fontId="21" fillId="0" borderId="1" xfId="0" applyFont="1" applyFill="1" applyBorder="1" applyAlignment="1">
      <alignment horizontal="left" vertical="center" wrapText="1"/>
    </xf>
    <xf numFmtId="165" fontId="21" fillId="0" borderId="1" xfId="1" applyNumberFormat="1" applyFont="1" applyFill="1" applyBorder="1" applyAlignment="1">
      <alignment vertical="center" wrapText="1"/>
    </xf>
    <xf numFmtId="165" fontId="21" fillId="0" borderId="1" xfId="1" applyNumberFormat="1" applyFont="1" applyFill="1" applyBorder="1" applyAlignment="1">
      <alignment horizontal="center" vertical="center" wrapText="1"/>
    </xf>
    <xf numFmtId="165" fontId="18" fillId="0" borderId="1" xfId="1" applyNumberFormat="1" applyFont="1" applyFill="1" applyBorder="1" applyAlignment="1">
      <alignment vertical="center"/>
    </xf>
    <xf numFmtId="165" fontId="19" fillId="0" borderId="1" xfId="1" applyNumberFormat="1" applyFont="1" applyFill="1" applyBorder="1" applyAlignment="1">
      <alignment vertical="center"/>
    </xf>
    <xf numFmtId="0" fontId="19" fillId="0" borderId="0" xfId="0" applyFont="1" applyFill="1" applyAlignment="1">
      <alignment vertical="center"/>
    </xf>
    <xf numFmtId="165" fontId="22" fillId="0" borderId="1" xfId="1" applyNumberFormat="1" applyFont="1" applyFill="1" applyBorder="1" applyAlignment="1">
      <alignment horizontal="center" wrapText="1"/>
    </xf>
    <xf numFmtId="165" fontId="13" fillId="0" borderId="1" xfId="1" applyNumberFormat="1" applyFont="1" applyFill="1" applyBorder="1" applyAlignment="1">
      <alignment horizontal="left" vertical="center" wrapText="1"/>
    </xf>
    <xf numFmtId="0" fontId="13" fillId="0" borderId="1" xfId="1" applyNumberFormat="1" applyFont="1" applyFill="1" applyBorder="1" applyAlignment="1">
      <alignment horizontal="justify" vertical="center"/>
    </xf>
    <xf numFmtId="0" fontId="18" fillId="0" borderId="1" xfId="0" applyFont="1" applyFill="1" applyBorder="1" applyAlignment="1">
      <alignment horizontal="justify" wrapText="1"/>
    </xf>
    <xf numFmtId="165" fontId="17" fillId="0" borderId="1" xfId="1" applyNumberFormat="1" applyFont="1" applyFill="1" applyBorder="1" applyAlignment="1">
      <alignment horizontal="justify"/>
    </xf>
    <xf numFmtId="171" fontId="13" fillId="0" borderId="1" xfId="1" applyNumberFormat="1" applyFont="1" applyFill="1" applyBorder="1" applyAlignment="1">
      <alignment horizontal="right" wrapText="1"/>
    </xf>
    <xf numFmtId="0" fontId="13" fillId="2" borderId="1" xfId="1" applyNumberFormat="1" applyFont="1" applyFill="1" applyBorder="1" applyAlignment="1">
      <alignment horizontal="justify"/>
    </xf>
    <xf numFmtId="165" fontId="13" fillId="0" borderId="1" xfId="1" applyNumberFormat="1" applyFont="1" applyFill="1" applyBorder="1" applyAlignment="1">
      <alignment vertical="center" wrapText="1"/>
    </xf>
    <xf numFmtId="165" fontId="13" fillId="0" borderId="0" xfId="1" applyNumberFormat="1" applyFont="1" applyFill="1" applyBorder="1" applyAlignment="1">
      <alignment vertical="center" wrapText="1"/>
    </xf>
    <xf numFmtId="165" fontId="17" fillId="0" borderId="1" xfId="1" applyNumberFormat="1" applyFont="1" applyFill="1" applyBorder="1" applyAlignment="1"/>
    <xf numFmtId="165" fontId="0" fillId="0" borderId="1" xfId="1" applyNumberFormat="1" applyFont="1" applyFill="1" applyBorder="1" applyAlignment="1">
      <alignment vertical="center"/>
    </xf>
    <xf numFmtId="0" fontId="13" fillId="0" borderId="1" xfId="1" applyNumberFormat="1" applyFont="1" applyFill="1" applyBorder="1" applyAlignment="1">
      <alignment vertical="center" wrapText="1"/>
    </xf>
    <xf numFmtId="0" fontId="13" fillId="0" borderId="0" xfId="0" applyFont="1" applyFill="1" applyBorder="1" applyAlignment="1">
      <alignment horizontal="center" vertical="center" wrapText="1"/>
    </xf>
    <xf numFmtId="0" fontId="13" fillId="0" borderId="0" xfId="0" applyFont="1" applyFill="1" applyBorder="1" applyAlignment="1">
      <alignment horizontal="center" wrapText="1"/>
    </xf>
    <xf numFmtId="49" fontId="13" fillId="0" borderId="0" xfId="0" applyNumberFormat="1" applyFont="1" applyFill="1" applyBorder="1" applyAlignment="1">
      <alignment wrapText="1"/>
    </xf>
    <xf numFmtId="165" fontId="12" fillId="0" borderId="0" xfId="1" applyNumberFormat="1" applyFont="1" applyFill="1"/>
    <xf numFmtId="0" fontId="15" fillId="0" borderId="0" xfId="0" applyFont="1" applyFill="1" applyBorder="1" applyAlignment="1">
      <alignment horizontal="center" vertical="center" wrapText="1"/>
    </xf>
    <xf numFmtId="0" fontId="15" fillId="0" borderId="0" xfId="0" applyFont="1" applyFill="1" applyBorder="1" applyAlignment="1">
      <alignment horizontal="center" wrapText="1"/>
    </xf>
    <xf numFmtId="165" fontId="15" fillId="0" borderId="0" xfId="1" applyNumberFormat="1" applyFont="1" applyFill="1" applyAlignment="1">
      <alignment vertical="center"/>
    </xf>
    <xf numFmtId="170" fontId="13" fillId="0" borderId="1" xfId="1" applyNumberFormat="1" applyFont="1" applyFill="1" applyBorder="1" applyAlignment="1">
      <alignment horizontal="right"/>
    </xf>
    <xf numFmtId="2" fontId="13" fillId="0" borderId="5" xfId="1" applyNumberFormat="1" applyFont="1" applyFill="1" applyBorder="1" applyAlignment="1">
      <alignment horizontal="left" wrapText="1"/>
    </xf>
    <xf numFmtId="165" fontId="13" fillId="0" borderId="1" xfId="1" applyNumberFormat="1" applyFont="1" applyFill="1" applyBorder="1" applyAlignment="1" applyProtection="1">
      <alignment wrapText="1"/>
      <protection hidden="1"/>
    </xf>
    <xf numFmtId="165" fontId="15" fillId="0" borderId="0" xfId="1" applyNumberFormat="1" applyFont="1" applyFill="1" applyBorder="1" applyAlignment="1">
      <alignment horizontal="center" vertical="center" wrapText="1"/>
    </xf>
    <xf numFmtId="49" fontId="13" fillId="0" borderId="1" xfId="0" applyNumberFormat="1" applyFont="1" applyFill="1" applyBorder="1" applyAlignment="1">
      <alignment wrapText="1"/>
    </xf>
    <xf numFmtId="165" fontId="15" fillId="0" borderId="0" xfId="1" applyNumberFormat="1" applyFont="1" applyFill="1" applyAlignment="1">
      <alignment horizontal="right" vertical="center"/>
    </xf>
    <xf numFmtId="167" fontId="13" fillId="0" borderId="1" xfId="2" applyNumberFormat="1" applyFont="1" applyFill="1" applyBorder="1" applyAlignment="1" applyProtection="1">
      <alignment horizontal="left" wrapText="1"/>
      <protection hidden="1"/>
    </xf>
    <xf numFmtId="165" fontId="13" fillId="0" borderId="3" xfId="1" applyNumberFormat="1" applyFont="1" applyFill="1" applyBorder="1" applyAlignment="1">
      <alignment wrapText="1"/>
    </xf>
    <xf numFmtId="0" fontId="13" fillId="0" borderId="1" xfId="0" applyFont="1" applyFill="1" applyBorder="1" applyAlignment="1">
      <alignment vertical="center" wrapText="1"/>
    </xf>
    <xf numFmtId="167" fontId="13" fillId="0" borderId="1" xfId="2" applyNumberFormat="1" applyFont="1" applyFill="1" applyBorder="1" applyAlignment="1" applyProtection="1">
      <alignment horizontal="left" vertical="center" wrapText="1"/>
      <protection hidden="1"/>
    </xf>
    <xf numFmtId="165" fontId="0" fillId="0" borderId="1" xfId="1" applyNumberFormat="1" applyFont="1" applyFill="1" applyBorder="1" applyAlignment="1">
      <alignment horizontal="center"/>
    </xf>
    <xf numFmtId="166" fontId="18" fillId="0" borderId="3" xfId="0" applyNumberFormat="1" applyFont="1" applyFill="1" applyBorder="1" applyAlignment="1">
      <alignment wrapText="1"/>
    </xf>
    <xf numFmtId="0" fontId="22" fillId="0" borderId="1" xfId="0" applyNumberFormat="1" applyFont="1" applyFill="1" applyBorder="1" applyAlignment="1">
      <alignment horizontal="left" vertical="top" wrapText="1"/>
    </xf>
    <xf numFmtId="165" fontId="13" fillId="0" borderId="3" xfId="1" applyNumberFormat="1" applyFont="1" applyFill="1" applyBorder="1" applyAlignment="1" applyProtection="1">
      <alignment wrapText="1"/>
      <protection hidden="1"/>
    </xf>
    <xf numFmtId="0" fontId="13" fillId="2" borderId="1" xfId="1" applyNumberFormat="1" applyFont="1" applyFill="1" applyBorder="1" applyAlignment="1">
      <alignment horizontal="left" wrapText="1"/>
    </xf>
    <xf numFmtId="165" fontId="0" fillId="0" borderId="0" xfId="1" applyNumberFormat="1" applyFont="1" applyFill="1" applyAlignment="1">
      <alignment vertical="center"/>
    </xf>
    <xf numFmtId="0" fontId="14" fillId="0" borderId="2" xfId="0" applyFont="1" applyFill="1" applyBorder="1" applyAlignment="1">
      <alignment horizontal="center" vertical="center" wrapText="1"/>
    </xf>
    <xf numFmtId="0" fontId="17" fillId="0" borderId="1" xfId="0" applyFont="1" applyFill="1" applyBorder="1" applyAlignment="1">
      <alignment vertical="center" wrapText="1"/>
    </xf>
    <xf numFmtId="169" fontId="23" fillId="0" borderId="1" xfId="1" applyNumberFormat="1" applyFont="1" applyFill="1" applyBorder="1" applyAlignment="1">
      <alignment wrapText="1"/>
    </xf>
    <xf numFmtId="171" fontId="23" fillId="0" borderId="1" xfId="1" applyNumberFormat="1" applyFont="1" applyFill="1" applyBorder="1" applyAlignment="1">
      <alignment horizontal="right"/>
    </xf>
    <xf numFmtId="169" fontId="23" fillId="0" borderId="1" xfId="0" applyNumberFormat="1" applyFont="1" applyFill="1" applyBorder="1" applyAlignment="1">
      <alignment wrapText="1"/>
    </xf>
    <xf numFmtId="0" fontId="13" fillId="0" borderId="1" xfId="0" applyFont="1" applyFill="1" applyBorder="1" applyAlignment="1">
      <alignment wrapText="1"/>
    </xf>
    <xf numFmtId="169" fontId="13" fillId="0" borderId="1" xfId="0" applyNumberFormat="1" applyFont="1" applyFill="1" applyBorder="1" applyAlignment="1">
      <alignment horizontal="right" wrapText="1"/>
    </xf>
    <xf numFmtId="171" fontId="13" fillId="0" borderId="1" xfId="1" applyNumberFormat="1" applyFont="1" applyFill="1" applyBorder="1" applyAlignment="1">
      <alignment horizontal="right"/>
    </xf>
    <xf numFmtId="165" fontId="24" fillId="0" borderId="0" xfId="1" applyNumberFormat="1" applyFont="1" applyFill="1" applyBorder="1"/>
    <xf numFmtId="0" fontId="13" fillId="0" borderId="1" xfId="0" applyFont="1" applyFill="1" applyBorder="1" applyAlignment="1">
      <alignment horizontal="justify" wrapText="1"/>
    </xf>
    <xf numFmtId="165" fontId="13" fillId="0" borderId="0" xfId="1" applyNumberFormat="1" applyFont="1" applyFill="1" applyBorder="1" applyAlignment="1">
      <alignment horizontal="center" wrapText="1"/>
    </xf>
    <xf numFmtId="165" fontId="15" fillId="0" borderId="0" xfId="1" applyNumberFormat="1" applyFont="1" applyFill="1" applyBorder="1" applyAlignment="1">
      <alignment horizontal="center" wrapText="1"/>
    </xf>
    <xf numFmtId="0" fontId="13" fillId="0" borderId="1" xfId="0" applyFont="1" applyFill="1" applyBorder="1" applyAlignment="1">
      <alignment horizontal="justify"/>
    </xf>
    <xf numFmtId="0" fontId="17" fillId="0" borderId="1" xfId="0" applyFont="1" applyFill="1" applyBorder="1" applyAlignment="1">
      <alignment horizontal="left" wrapText="1"/>
    </xf>
    <xf numFmtId="165" fontId="23" fillId="0" borderId="1" xfId="1" applyNumberFormat="1" applyFont="1" applyFill="1" applyBorder="1" applyAlignment="1">
      <alignment horizontal="center" wrapText="1"/>
    </xf>
    <xf numFmtId="165" fontId="12" fillId="0" borderId="0" xfId="1" applyNumberFormat="1" applyFont="1" applyFill="1" applyAlignment="1">
      <alignment vertical="center"/>
    </xf>
    <xf numFmtId="0" fontId="17" fillId="0" borderId="0" xfId="0" applyFont="1" applyFill="1" applyBorder="1" applyAlignment="1">
      <alignment horizontal="left" wrapText="1"/>
    </xf>
    <xf numFmtId="165" fontId="17" fillId="0" borderId="0" xfId="1" applyNumberFormat="1" applyFont="1" applyFill="1" applyBorder="1" applyAlignment="1">
      <alignment horizontal="center" wrapText="1"/>
    </xf>
    <xf numFmtId="165" fontId="23" fillId="0" borderId="0" xfId="1" applyNumberFormat="1" applyFont="1" applyFill="1" applyBorder="1" applyAlignment="1">
      <alignment horizontal="center" wrapText="1"/>
    </xf>
    <xf numFmtId="0" fontId="14" fillId="0" borderId="0" xfId="0" applyFont="1" applyFill="1" applyBorder="1" applyAlignment="1">
      <alignment vertical="center" wrapText="1"/>
    </xf>
    <xf numFmtId="0" fontId="13" fillId="0" borderId="0" xfId="0" applyFont="1" applyFill="1" applyBorder="1" applyAlignment="1">
      <alignment wrapText="1"/>
    </xf>
    <xf numFmtId="0" fontId="13" fillId="0" borderId="0" xfId="0" applyFont="1" applyFill="1" applyBorder="1" applyAlignment="1">
      <alignment vertical="center" wrapText="1"/>
    </xf>
    <xf numFmtId="0" fontId="17" fillId="0" borderId="4" xfId="0" applyFont="1" applyFill="1" applyBorder="1" applyAlignment="1">
      <alignment vertical="center" wrapText="1"/>
    </xf>
    <xf numFmtId="165" fontId="23" fillId="0" borderId="1" xfId="1" applyNumberFormat="1" applyFont="1" applyFill="1" applyBorder="1" applyAlignment="1">
      <alignment vertical="center" wrapText="1"/>
    </xf>
    <xf numFmtId="164" fontId="23" fillId="0" borderId="1" xfId="1" applyNumberFormat="1" applyFont="1" applyFill="1" applyBorder="1" applyAlignment="1">
      <alignment vertical="center" wrapText="1"/>
    </xf>
    <xf numFmtId="165" fontId="23" fillId="0" borderId="0" xfId="1" applyNumberFormat="1" applyFont="1" applyFill="1" applyBorder="1" applyAlignment="1">
      <alignment vertical="center" wrapText="1"/>
    </xf>
    <xf numFmtId="0" fontId="13" fillId="0" borderId="4" xfId="0" applyFont="1" applyFill="1" applyBorder="1" applyAlignment="1">
      <alignment vertical="center" wrapText="1"/>
    </xf>
    <xf numFmtId="165" fontId="22" fillId="0" borderId="1" xfId="1" applyNumberFormat="1" applyFont="1" applyFill="1" applyBorder="1" applyAlignment="1">
      <alignment vertical="center" wrapText="1"/>
    </xf>
    <xf numFmtId="165" fontId="22" fillId="0" borderId="0" xfId="1" applyNumberFormat="1" applyFont="1" applyFill="1" applyBorder="1" applyAlignment="1">
      <alignment vertical="center" wrapText="1"/>
    </xf>
    <xf numFmtId="0" fontId="21" fillId="0" borderId="4" xfId="0" applyFont="1" applyFill="1" applyBorder="1" applyAlignment="1">
      <alignment wrapText="1"/>
    </xf>
    <xf numFmtId="165" fontId="21" fillId="0" borderId="1" xfId="0" applyNumberFormat="1" applyFont="1" applyFill="1" applyBorder="1" applyAlignment="1">
      <alignment vertical="center" wrapText="1"/>
    </xf>
    <xf numFmtId="165" fontId="21" fillId="0" borderId="0" xfId="0" applyNumberFormat="1" applyFont="1" applyFill="1" applyBorder="1" applyAlignment="1">
      <alignment vertical="center" wrapText="1"/>
    </xf>
    <xf numFmtId="0" fontId="13" fillId="0" borderId="4" xfId="0" applyFont="1" applyFill="1" applyBorder="1" applyAlignment="1">
      <alignment wrapText="1"/>
    </xf>
    <xf numFmtId="165" fontId="13" fillId="0" borderId="1" xfId="0" applyNumberFormat="1" applyFont="1" applyFill="1" applyBorder="1" applyAlignment="1">
      <alignment vertical="center" wrapText="1"/>
    </xf>
    <xf numFmtId="165" fontId="13" fillId="0" borderId="0" xfId="0" applyNumberFormat="1" applyFont="1" applyFill="1" applyBorder="1" applyAlignment="1">
      <alignment vertical="center" wrapText="1"/>
    </xf>
    <xf numFmtId="165" fontId="17" fillId="0" borderId="1" xfId="0" applyNumberFormat="1" applyFont="1" applyFill="1" applyBorder="1" applyAlignment="1">
      <alignment vertical="center" wrapText="1"/>
    </xf>
    <xf numFmtId="165" fontId="17" fillId="0" borderId="0" xfId="0" applyNumberFormat="1" applyFont="1" applyFill="1" applyBorder="1" applyAlignment="1">
      <alignment vertical="center" wrapText="1"/>
    </xf>
    <xf numFmtId="166" fontId="13" fillId="0" borderId="1" xfId="0" applyNumberFormat="1" applyFont="1" applyFill="1" applyBorder="1" applyAlignment="1">
      <alignment vertical="center" wrapText="1"/>
    </xf>
    <xf numFmtId="166" fontId="17" fillId="0" borderId="0" xfId="0" applyNumberFormat="1" applyFont="1" applyFill="1" applyBorder="1" applyAlignment="1">
      <alignment vertical="center" wrapText="1"/>
    </xf>
    <xf numFmtId="164" fontId="17" fillId="0" borderId="0" xfId="1" applyFont="1" applyFill="1" applyBorder="1" applyAlignment="1">
      <alignment vertical="center" wrapText="1"/>
    </xf>
    <xf numFmtId="165" fontId="22" fillId="0" borderId="1" xfId="0" applyNumberFormat="1" applyFont="1" applyFill="1" applyBorder="1" applyAlignment="1">
      <alignment vertical="center" wrapText="1"/>
    </xf>
    <xf numFmtId="165" fontId="16" fillId="0" borderId="0" xfId="1" applyNumberFormat="1" applyFont="1" applyFill="1" applyAlignment="1">
      <alignment vertical="center"/>
    </xf>
    <xf numFmtId="165" fontId="0" fillId="0" borderId="0" xfId="1" applyNumberFormat="1" applyFont="1" applyFill="1" applyBorder="1" applyAlignment="1">
      <alignment wrapText="1"/>
    </xf>
    <xf numFmtId="165" fontId="0" fillId="0" borderId="0" xfId="1" applyNumberFormat="1" applyFont="1" applyFill="1" applyBorder="1" applyAlignment="1">
      <alignment horizontal="center" vertical="center" wrapText="1"/>
    </xf>
    <xf numFmtId="165" fontId="0" fillId="2" borderId="1" xfId="1" applyNumberFormat="1" applyFont="1" applyFill="1" applyBorder="1"/>
    <xf numFmtId="0" fontId="22" fillId="2" borderId="1" xfId="1" applyNumberFormat="1" applyFont="1" applyFill="1" applyBorder="1" applyAlignment="1">
      <alignment wrapText="1"/>
    </xf>
    <xf numFmtId="2" fontId="13" fillId="2" borderId="1" xfId="1" applyNumberFormat="1" applyFont="1" applyFill="1" applyBorder="1" applyAlignment="1">
      <alignment wrapText="1"/>
    </xf>
    <xf numFmtId="2" fontId="13" fillId="2" borderId="1" xfId="1" applyNumberFormat="1" applyFont="1" applyFill="1" applyBorder="1" applyAlignment="1">
      <alignment horizontal="left" vertical="center" wrapText="1"/>
    </xf>
    <xf numFmtId="166" fontId="8" fillId="0" borderId="0" xfId="0" applyNumberFormat="1" applyFont="1" applyFill="1"/>
    <xf numFmtId="171" fontId="22" fillId="2" borderId="1" xfId="1" applyNumberFormat="1" applyFont="1" applyFill="1" applyBorder="1" applyAlignment="1">
      <alignment wrapText="1"/>
    </xf>
    <xf numFmtId="165" fontId="13" fillId="2" borderId="1" xfId="1" applyNumberFormat="1" applyFont="1" applyFill="1" applyBorder="1" applyAlignment="1">
      <alignment horizontal="justify"/>
    </xf>
    <xf numFmtId="165" fontId="13" fillId="2" borderId="1" xfId="1" applyNumberFormat="1" applyFont="1" applyFill="1" applyBorder="1" applyAlignment="1">
      <alignment horizontal="justify" vertical="center"/>
    </xf>
    <xf numFmtId="165" fontId="13" fillId="2" borderId="1" xfId="1" applyNumberFormat="1" applyFont="1" applyFill="1" applyBorder="1" applyAlignment="1">
      <alignment horizontal="justify" vertical="center" wrapText="1"/>
    </xf>
    <xf numFmtId="0" fontId="13" fillId="2" borderId="0" xfId="0" applyNumberFormat="1" applyFont="1" applyFill="1" applyAlignment="1">
      <alignment wrapText="1"/>
    </xf>
    <xf numFmtId="0" fontId="13" fillId="2" borderId="6" xfId="0" applyNumberFormat="1" applyFont="1" applyFill="1" applyBorder="1" applyAlignment="1">
      <alignment horizontal="left" wrapText="1"/>
    </xf>
    <xf numFmtId="165" fontId="13" fillId="2" borderId="0" xfId="1" applyNumberFormat="1" applyFont="1" applyFill="1" applyAlignment="1">
      <alignment horizontal="right"/>
    </xf>
    <xf numFmtId="0" fontId="13" fillId="2" borderId="0" xfId="0" applyFont="1" applyFill="1" applyAlignment="1">
      <alignment horizontal="right"/>
    </xf>
    <xf numFmtId="0" fontId="13" fillId="0" borderId="0" xfId="0" applyFont="1" applyFill="1"/>
    <xf numFmtId="0" fontId="13" fillId="0" borderId="0" xfId="0" applyFont="1" applyFill="1" applyAlignment="1"/>
    <xf numFmtId="165" fontId="17" fillId="0" borderId="1" xfId="1" applyNumberFormat="1" applyFont="1" applyFill="1" applyBorder="1" applyAlignment="1">
      <alignment vertical="center" wrapText="1"/>
    </xf>
    <xf numFmtId="0" fontId="25" fillId="0" borderId="0" xfId="0" applyFont="1"/>
    <xf numFmtId="166" fontId="25" fillId="0" borderId="0" xfId="0" applyNumberFormat="1" applyFont="1" applyAlignment="1">
      <alignment horizontal="center"/>
    </xf>
    <xf numFmtId="0" fontId="13" fillId="0" borderId="1" xfId="1" applyNumberFormat="1" applyFont="1" applyFill="1" applyBorder="1" applyAlignment="1">
      <alignment horizontal="left" wrapText="1"/>
    </xf>
    <xf numFmtId="0" fontId="15" fillId="0" borderId="0" xfId="0" applyFont="1" applyFill="1" applyBorder="1" applyAlignment="1">
      <alignment horizontal="left" vertical="center" wrapText="1"/>
    </xf>
    <xf numFmtId="165" fontId="13" fillId="0" borderId="1" xfId="1" applyNumberFormat="1" applyFont="1" applyFill="1" applyBorder="1" applyAlignment="1">
      <alignment horizontal="left" wrapText="1"/>
    </xf>
    <xf numFmtId="169" fontId="18" fillId="0" borderId="1" xfId="0" applyNumberFormat="1" applyFont="1" applyFill="1" applyBorder="1" applyAlignment="1">
      <alignment horizontal="right" wrapText="1"/>
    </xf>
    <xf numFmtId="0" fontId="13" fillId="2" borderId="1" xfId="1" applyNumberFormat="1" applyFont="1" applyFill="1" applyBorder="1" applyAlignment="1">
      <alignment horizontal="left" vertical="center" wrapText="1"/>
    </xf>
    <xf numFmtId="168" fontId="18" fillId="0" borderId="0" xfId="2" applyNumberFormat="1" applyFont="1" applyFill="1" applyBorder="1" applyAlignment="1" applyProtection="1">
      <alignment wrapText="1"/>
      <protection hidden="1"/>
    </xf>
    <xf numFmtId="165" fontId="18" fillId="0" borderId="0" xfId="1" applyNumberFormat="1" applyFont="1" applyFill="1" applyBorder="1" applyAlignment="1">
      <alignment horizontal="center" wrapText="1"/>
    </xf>
    <xf numFmtId="0" fontId="13" fillId="2" borderId="0" xfId="1" applyNumberFormat="1" applyFont="1" applyFill="1" applyBorder="1" applyAlignment="1">
      <alignment wrapText="1"/>
    </xf>
    <xf numFmtId="170" fontId="13" fillId="0" borderId="1" xfId="0" applyNumberFormat="1" applyFont="1" applyFill="1" applyBorder="1" applyAlignment="1">
      <alignment horizontal="right"/>
    </xf>
    <xf numFmtId="165" fontId="13" fillId="2" borderId="1" xfId="1" applyNumberFormat="1" applyFont="1" applyFill="1" applyBorder="1" applyAlignment="1">
      <alignment horizontal="right" wrapText="1"/>
    </xf>
    <xf numFmtId="166" fontId="17" fillId="0" borderId="1" xfId="0" applyNumberFormat="1" applyFont="1" applyFill="1" applyBorder="1" applyAlignment="1">
      <alignment horizontal="right" wrapText="1"/>
    </xf>
    <xf numFmtId="166" fontId="18" fillId="0" borderId="1" xfId="0" applyNumberFormat="1" applyFont="1" applyFill="1" applyBorder="1" applyAlignment="1">
      <alignment horizontal="right" wrapText="1"/>
    </xf>
    <xf numFmtId="166" fontId="13" fillId="0" borderId="1" xfId="0" applyNumberFormat="1" applyFont="1" applyFill="1" applyBorder="1" applyAlignment="1">
      <alignment horizontal="right" wrapText="1"/>
    </xf>
    <xf numFmtId="166" fontId="13" fillId="0" borderId="1" xfId="0" applyNumberFormat="1" applyFont="1" applyFill="1" applyBorder="1" applyAlignment="1">
      <alignment horizontal="right"/>
    </xf>
    <xf numFmtId="166" fontId="13" fillId="2" borderId="1" xfId="0" applyNumberFormat="1" applyFont="1" applyFill="1" applyBorder="1" applyAlignment="1">
      <alignment horizontal="right" wrapText="1"/>
    </xf>
    <xf numFmtId="165" fontId="17" fillId="0" borderId="1" xfId="1" applyNumberFormat="1" applyFont="1" applyFill="1" applyBorder="1" applyAlignment="1">
      <alignment horizontal="right" wrapText="1"/>
    </xf>
    <xf numFmtId="2" fontId="13" fillId="2" borderId="0" xfId="1" applyNumberFormat="1" applyFont="1" applyFill="1" applyBorder="1" applyAlignment="1">
      <alignment horizontal="left" vertical="center" wrapText="1"/>
    </xf>
    <xf numFmtId="166" fontId="13" fillId="0" borderId="0" xfId="0" applyNumberFormat="1" applyFont="1" applyFill="1" applyBorder="1" applyAlignment="1">
      <alignment wrapText="1"/>
    </xf>
    <xf numFmtId="165" fontId="13" fillId="0" borderId="0" xfId="1" applyNumberFormat="1" applyFont="1" applyFill="1" applyBorder="1" applyAlignment="1"/>
    <xf numFmtId="0" fontId="13" fillId="0" borderId="0" xfId="1" applyNumberFormat="1" applyFont="1" applyFill="1" applyBorder="1" applyAlignment="1">
      <alignment vertical="center" wrapText="1"/>
    </xf>
    <xf numFmtId="0" fontId="26" fillId="0" borderId="0" xfId="0" applyFont="1" applyAlignment="1">
      <alignment horizontal="justify" vertical="center"/>
    </xf>
    <xf numFmtId="0" fontId="14"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3" fillId="0" borderId="0" xfId="0" applyFont="1" applyFill="1" applyBorder="1" applyAlignment="1">
      <alignment horizontal="right"/>
    </xf>
    <xf numFmtId="0" fontId="15" fillId="0" borderId="0" xfId="0" applyNumberFormat="1" applyFont="1" applyFill="1" applyBorder="1" applyAlignment="1">
      <alignment horizontal="left" wrapText="1"/>
    </xf>
    <xf numFmtId="0" fontId="14" fillId="0" borderId="0" xfId="0" applyFont="1" applyFill="1" applyBorder="1" applyAlignment="1">
      <alignment horizontal="center" wrapText="1"/>
    </xf>
  </cellXfs>
  <cellStyles count="6">
    <cellStyle name="Обычный" xfId="0" builtinId="0"/>
    <cellStyle name="Обычный 2" xfId="2"/>
    <cellStyle name="Обычный 2 2" xfId="3"/>
    <cellStyle name="Финансовый" xfId="1" builtinId="3"/>
    <cellStyle name="Финансовый 2" xfId="5"/>
    <cellStyle name="Финансов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7030A0"/>
    <pageSetUpPr fitToPage="1"/>
  </sheetPr>
  <dimension ref="A1:H327"/>
  <sheetViews>
    <sheetView tabSelected="1" view="pageBreakPreview" zoomScale="90" zoomScaleNormal="100" zoomScaleSheetLayoutView="90" zoomScalePageLayoutView="90" workbookViewId="0">
      <selection activeCell="A15" sqref="A15"/>
    </sheetView>
  </sheetViews>
  <sheetFormatPr defaultColWidth="9.140625" defaultRowHeight="15"/>
  <cols>
    <col min="1" max="1" width="54.28515625" style="5" customWidth="1"/>
    <col min="2" max="2" width="14.7109375" style="5" customWidth="1"/>
    <col min="3" max="3" width="14.5703125" style="28" customWidth="1"/>
    <col min="4" max="4" width="15" style="4" customWidth="1"/>
    <col min="5" max="5" width="58.140625" style="1" customWidth="1"/>
    <col min="6" max="6" width="57" style="5" customWidth="1"/>
    <col min="7" max="8" width="9.140625" style="5"/>
    <col min="9" max="9" width="60.28515625" style="5" customWidth="1"/>
    <col min="10" max="16384" width="9.140625" style="5"/>
  </cols>
  <sheetData>
    <row r="1" spans="1:5">
      <c r="E1" s="232" t="s">
        <v>154</v>
      </c>
    </row>
    <row r="2" spans="1:5">
      <c r="E2" s="233" t="s">
        <v>155</v>
      </c>
    </row>
    <row r="3" spans="1:5" s="234" customFormat="1">
      <c r="A3" s="234" t="s">
        <v>156</v>
      </c>
      <c r="C3" s="235"/>
      <c r="D3" s="70"/>
      <c r="E3" s="233"/>
    </row>
    <row r="4" spans="1:5" ht="15" customHeight="1">
      <c r="A4" s="262"/>
      <c r="B4" s="262"/>
      <c r="C4" s="262"/>
      <c r="D4" s="70" t="s">
        <v>31</v>
      </c>
      <c r="E4" s="69"/>
    </row>
    <row r="5" spans="1:5" s="11" customFormat="1" ht="62.25" customHeight="1">
      <c r="A5" s="58" t="s">
        <v>40</v>
      </c>
      <c r="B5" s="58" t="s">
        <v>107</v>
      </c>
      <c r="C5" s="58" t="s">
        <v>157</v>
      </c>
      <c r="D5" s="58" t="s">
        <v>44</v>
      </c>
      <c r="E5" s="176"/>
    </row>
    <row r="6" spans="1:5" ht="30">
      <c r="A6" s="186" t="s">
        <v>60</v>
      </c>
      <c r="B6" s="251">
        <f>B65</f>
        <v>4307112.5000000009</v>
      </c>
      <c r="C6" s="251">
        <f>C65</f>
        <v>3910912.1</v>
      </c>
      <c r="D6" s="142">
        <f t="shared" ref="D6:D23" si="0">C6/B6*100</f>
        <v>90.801252579309207</v>
      </c>
      <c r="E6" s="187"/>
    </row>
    <row r="7" spans="1:5" s="8" customFormat="1" ht="45">
      <c r="A7" s="186" t="s">
        <v>54</v>
      </c>
      <c r="B7" s="252">
        <f>B84</f>
        <v>242694.7</v>
      </c>
      <c r="C7" s="252">
        <f>C84</f>
        <v>242624.1</v>
      </c>
      <c r="D7" s="142">
        <f t="shared" si="0"/>
        <v>99.970909953946247</v>
      </c>
      <c r="E7" s="188"/>
    </row>
    <row r="8" spans="1:5" s="8" customFormat="1" ht="15.75">
      <c r="A8" s="189" t="s">
        <v>87</v>
      </c>
      <c r="B8" s="252">
        <f>B95</f>
        <v>310438.09999999998</v>
      </c>
      <c r="C8" s="252">
        <f>C95</f>
        <v>309312.3</v>
      </c>
      <c r="D8" s="142">
        <f t="shared" si="0"/>
        <v>99.637351214300054</v>
      </c>
      <c r="E8" s="188"/>
    </row>
    <row r="9" spans="1:5" s="8" customFormat="1" ht="30">
      <c r="A9" s="93" t="s">
        <v>99</v>
      </c>
      <c r="B9" s="251">
        <f>B109</f>
        <v>22719.5</v>
      </c>
      <c r="C9" s="251">
        <f>C109</f>
        <v>22719.5</v>
      </c>
      <c r="D9" s="142">
        <f t="shared" si="0"/>
        <v>100</v>
      </c>
      <c r="E9" s="188"/>
    </row>
    <row r="10" spans="1:5" ht="60">
      <c r="A10" s="186" t="s">
        <v>41</v>
      </c>
      <c r="B10" s="251">
        <f>B122</f>
        <v>375019.5</v>
      </c>
      <c r="C10" s="251">
        <f>C122</f>
        <v>346630.49999999994</v>
      </c>
      <c r="D10" s="142">
        <f t="shared" si="0"/>
        <v>92.429993640330693</v>
      </c>
      <c r="E10" s="187"/>
    </row>
    <row r="11" spans="1:5" ht="60.75" customHeight="1">
      <c r="A11" s="186" t="s">
        <v>61</v>
      </c>
      <c r="B11" s="251">
        <f>B137</f>
        <v>37310.699999999997</v>
      </c>
      <c r="C11" s="251">
        <f>C137</f>
        <v>36746.6</v>
      </c>
      <c r="D11" s="142">
        <f t="shared" si="0"/>
        <v>98.488101268536909</v>
      </c>
      <c r="E11" s="69"/>
    </row>
    <row r="12" spans="1:5" ht="30">
      <c r="A12" s="186" t="s">
        <v>62</v>
      </c>
      <c r="B12" s="251">
        <f>B149</f>
        <v>4273.2</v>
      </c>
      <c r="C12" s="251">
        <f>C149</f>
        <v>4054.4</v>
      </c>
      <c r="D12" s="142">
        <f t="shared" si="0"/>
        <v>94.87971543573903</v>
      </c>
      <c r="E12" s="69"/>
    </row>
    <row r="13" spans="1:5" ht="30">
      <c r="A13" s="186" t="s">
        <v>63</v>
      </c>
      <c r="B13" s="253">
        <f>B159</f>
        <v>91516.800000000003</v>
      </c>
      <c r="C13" s="251">
        <f>C159</f>
        <v>81273.8</v>
      </c>
      <c r="D13" s="142">
        <f t="shared" si="0"/>
        <v>88.807519493688588</v>
      </c>
      <c r="E13" s="69"/>
    </row>
    <row r="14" spans="1:5" ht="45" customHeight="1">
      <c r="A14" s="186" t="s">
        <v>132</v>
      </c>
      <c r="B14" s="251">
        <f>B173</f>
        <v>235.1</v>
      </c>
      <c r="C14" s="251">
        <f>C173</f>
        <v>235.1</v>
      </c>
      <c r="D14" s="142">
        <f t="shared" si="0"/>
        <v>100</v>
      </c>
      <c r="E14" s="69"/>
    </row>
    <row r="15" spans="1:5" ht="45">
      <c r="A15" s="186" t="s">
        <v>133</v>
      </c>
      <c r="B15" s="251">
        <f>B185</f>
        <v>14272.2</v>
      </c>
      <c r="C15" s="251">
        <f>C185</f>
        <v>14272.2</v>
      </c>
      <c r="D15" s="142">
        <f t="shared" si="0"/>
        <v>100</v>
      </c>
      <c r="E15" s="69"/>
    </row>
    <row r="16" spans="1:5" ht="45.75" customHeight="1">
      <c r="A16" s="186" t="s">
        <v>134</v>
      </c>
      <c r="B16" s="251">
        <f>B197</f>
        <v>39775</v>
      </c>
      <c r="C16" s="251">
        <f>C197</f>
        <v>39775</v>
      </c>
      <c r="D16" s="142">
        <f t="shared" si="0"/>
        <v>100</v>
      </c>
      <c r="E16" s="69"/>
    </row>
    <row r="17" spans="1:5" ht="30">
      <c r="A17" s="186" t="s">
        <v>135</v>
      </c>
      <c r="B17" s="251">
        <f>B212</f>
        <v>22609.599999999999</v>
      </c>
      <c r="C17" s="251">
        <f>C212</f>
        <v>22609.599999999999</v>
      </c>
      <c r="D17" s="142">
        <f t="shared" si="0"/>
        <v>100</v>
      </c>
      <c r="E17" s="69"/>
    </row>
    <row r="18" spans="1:5" ht="30">
      <c r="A18" s="186" t="s">
        <v>136</v>
      </c>
      <c r="B18" s="251">
        <f>B229</f>
        <v>205448.5</v>
      </c>
      <c r="C18" s="251">
        <f>C229</f>
        <v>193857.9</v>
      </c>
      <c r="D18" s="142">
        <f t="shared" si="0"/>
        <v>94.358391519042485</v>
      </c>
      <c r="E18" s="69"/>
    </row>
    <row r="19" spans="1:5" s="9" customFormat="1" ht="45">
      <c r="A19" s="186" t="s">
        <v>137</v>
      </c>
      <c r="B19" s="251">
        <f>B243</f>
        <v>78405</v>
      </c>
      <c r="C19" s="251">
        <f>C243</f>
        <v>77741.5</v>
      </c>
      <c r="D19" s="142">
        <f t="shared" si="0"/>
        <v>99.153752949429247</v>
      </c>
      <c r="E19" s="68"/>
    </row>
    <row r="20" spans="1:5" ht="30">
      <c r="A20" s="186" t="s">
        <v>138</v>
      </c>
      <c r="B20" s="251">
        <f>B260</f>
        <v>32249.9</v>
      </c>
      <c r="C20" s="251">
        <f>C260</f>
        <v>32205.599999999999</v>
      </c>
      <c r="D20" s="142">
        <f t="shared" si="0"/>
        <v>99.862635232977453</v>
      </c>
      <c r="E20" s="69"/>
    </row>
    <row r="21" spans="1:5" ht="45">
      <c r="A21" s="186" t="s">
        <v>139</v>
      </c>
      <c r="B21" s="251">
        <f>B270</f>
        <v>490566.2</v>
      </c>
      <c r="C21" s="251">
        <f>C270</f>
        <v>483485.89999999997</v>
      </c>
      <c r="D21" s="142">
        <f t="shared" si="0"/>
        <v>98.556708554319471</v>
      </c>
      <c r="E21" s="69"/>
    </row>
    <row r="22" spans="1:5" s="9" customFormat="1" ht="45">
      <c r="A22" s="186" t="s">
        <v>140</v>
      </c>
      <c r="B22" s="251">
        <f>B283</f>
        <v>521213.7</v>
      </c>
      <c r="C22" s="251">
        <f>C283</f>
        <v>461412.5</v>
      </c>
      <c r="D22" s="142">
        <f t="shared" si="0"/>
        <v>88.526548707372811</v>
      </c>
      <c r="E22" s="68"/>
    </row>
    <row r="23" spans="1:5" s="10" customFormat="1" ht="16.899999999999999" customHeight="1">
      <c r="A23" s="190" t="s">
        <v>33</v>
      </c>
      <c r="B23" s="254">
        <f>B6+B7+B8+B9+B10+B11+B12+B13+B14+B15+B16+B17+B18+B19+B20+B21+B22</f>
        <v>6795860.2000000011</v>
      </c>
      <c r="C23" s="254">
        <f>C6+C7+C8+C9+C10+C11+C12+C13+C14+C15+C16+C17+C18+C19+C20+C21+C22</f>
        <v>6279868.5999999996</v>
      </c>
      <c r="D23" s="191">
        <f t="shared" si="0"/>
        <v>92.407265823390517</v>
      </c>
      <c r="E23" s="192"/>
    </row>
    <row r="24" spans="1:5" s="10" customFormat="1" ht="16.899999999999999" customHeight="1">
      <c r="A24" s="193"/>
      <c r="B24" s="194"/>
      <c r="C24" s="194"/>
      <c r="D24" s="195"/>
      <c r="E24" s="192"/>
    </row>
    <row r="25" spans="1:5" s="11" customFormat="1" ht="30" customHeight="1">
      <c r="A25" s="260" t="s">
        <v>158</v>
      </c>
      <c r="B25" s="260"/>
      <c r="C25" s="260"/>
      <c r="D25" s="260"/>
      <c r="E25" s="196"/>
    </row>
    <row r="26" spans="1:5" s="11" customFormat="1" ht="15.75" customHeight="1">
      <c r="A26" s="54"/>
      <c r="B26" s="54"/>
      <c r="C26" s="83"/>
      <c r="D26" s="154" t="s">
        <v>31</v>
      </c>
      <c r="E26" s="197"/>
    </row>
    <row r="27" spans="1:5" s="11" customFormat="1" ht="60">
      <c r="A27" s="58" t="s">
        <v>40</v>
      </c>
      <c r="B27" s="58" t="s">
        <v>107</v>
      </c>
      <c r="C27" s="58" t="s">
        <v>157</v>
      </c>
      <c r="D27" s="58" t="s">
        <v>44</v>
      </c>
      <c r="E27" s="198"/>
    </row>
    <row r="28" spans="1:5" s="11" customFormat="1" ht="28.5">
      <c r="A28" s="199" t="s">
        <v>59</v>
      </c>
      <c r="B28" s="200">
        <f>B29+B38+B44</f>
        <v>2222308.8000000003</v>
      </c>
      <c r="C28" s="200">
        <f>C29+C38+C44</f>
        <v>1849173.2000000004</v>
      </c>
      <c r="D28" s="201">
        <f t="shared" ref="D28:D39" si="1">C28/B28*100</f>
        <v>83.209552155848016</v>
      </c>
      <c r="E28" s="202"/>
    </row>
    <row r="29" spans="1:5" s="10" customFormat="1" ht="15" customHeight="1">
      <c r="A29" s="199" t="s">
        <v>102</v>
      </c>
      <c r="B29" s="200">
        <f>B30+B34</f>
        <v>2201739.1</v>
      </c>
      <c r="C29" s="200">
        <f>C30+C34</f>
        <v>1828603.6000000003</v>
      </c>
      <c r="D29" s="201">
        <f t="shared" si="1"/>
        <v>83.052692301281311</v>
      </c>
      <c r="E29" s="202"/>
    </row>
    <row r="30" spans="1:5" s="11" customFormat="1" ht="45">
      <c r="A30" s="203" t="s">
        <v>127</v>
      </c>
      <c r="B30" s="204">
        <f>B31+B32+B33</f>
        <v>2198792.5</v>
      </c>
      <c r="C30" s="204">
        <f>C31+C32+C33</f>
        <v>1825657.0000000002</v>
      </c>
      <c r="D30" s="204">
        <f t="shared" si="1"/>
        <v>83.029981228333298</v>
      </c>
      <c r="E30" s="205"/>
    </row>
    <row r="31" spans="1:5" s="11" customFormat="1" ht="15" customHeight="1">
      <c r="A31" s="206" t="s">
        <v>3</v>
      </c>
      <c r="B31" s="204">
        <v>101810.8</v>
      </c>
      <c r="C31" s="204">
        <v>101810.8</v>
      </c>
      <c r="D31" s="204">
        <f t="shared" si="1"/>
        <v>100</v>
      </c>
      <c r="E31" s="205"/>
    </row>
    <row r="32" spans="1:5" s="11" customFormat="1" ht="15" customHeight="1">
      <c r="A32" s="206" t="s">
        <v>2</v>
      </c>
      <c r="B32" s="204">
        <v>1877102.4</v>
      </c>
      <c r="C32" s="204">
        <v>1540666.6</v>
      </c>
      <c r="D32" s="204">
        <f t="shared" si="1"/>
        <v>82.076854198257919</v>
      </c>
      <c r="E32" s="205"/>
    </row>
    <row r="33" spans="1:5" s="11" customFormat="1" ht="15" customHeight="1">
      <c r="A33" s="206" t="s">
        <v>1</v>
      </c>
      <c r="B33" s="207">
        <v>219879.3</v>
      </c>
      <c r="C33" s="207">
        <v>183179.6</v>
      </c>
      <c r="D33" s="204">
        <f t="shared" si="1"/>
        <v>83.309160980592551</v>
      </c>
      <c r="E33" s="208"/>
    </row>
    <row r="34" spans="1:5" s="11" customFormat="1" ht="72.75" customHeight="1">
      <c r="A34" s="209" t="s">
        <v>128</v>
      </c>
      <c r="B34" s="210">
        <f>B35+B36+B37</f>
        <v>2946.6000000000004</v>
      </c>
      <c r="C34" s="210">
        <f>C35+C36+C37</f>
        <v>2946.6000000000004</v>
      </c>
      <c r="D34" s="149">
        <f t="shared" si="1"/>
        <v>100</v>
      </c>
      <c r="E34" s="211"/>
    </row>
    <row r="35" spans="1:5" s="11" customFormat="1" ht="15" customHeight="1">
      <c r="A35" s="206" t="s">
        <v>3</v>
      </c>
      <c r="B35" s="207">
        <v>1137.7</v>
      </c>
      <c r="C35" s="207">
        <v>1137.7</v>
      </c>
      <c r="D35" s="137">
        <f t="shared" si="1"/>
        <v>100</v>
      </c>
      <c r="E35" s="208"/>
    </row>
    <row r="36" spans="1:5" s="11" customFormat="1" ht="15" customHeight="1">
      <c r="A36" s="206" t="s">
        <v>2</v>
      </c>
      <c r="B36" s="207">
        <v>1779.4</v>
      </c>
      <c r="C36" s="207">
        <v>1779.4</v>
      </c>
      <c r="D36" s="137">
        <f t="shared" si="1"/>
        <v>100</v>
      </c>
      <c r="E36" s="208"/>
    </row>
    <row r="37" spans="1:5" s="11" customFormat="1" ht="17.25" customHeight="1">
      <c r="A37" s="206" t="s">
        <v>1</v>
      </c>
      <c r="B37" s="207">
        <v>29.5</v>
      </c>
      <c r="C37" s="207">
        <v>29.5</v>
      </c>
      <c r="D37" s="137">
        <f t="shared" si="1"/>
        <v>100</v>
      </c>
      <c r="E37" s="208"/>
    </row>
    <row r="38" spans="1:5" s="10" customFormat="1" ht="15" customHeight="1">
      <c r="A38" s="119" t="s">
        <v>103</v>
      </c>
      <c r="B38" s="212">
        <f>B39</f>
        <v>16355.7</v>
      </c>
      <c r="C38" s="212">
        <f>C39</f>
        <v>16355.6</v>
      </c>
      <c r="D38" s="200">
        <f t="shared" si="1"/>
        <v>99.999388592356169</v>
      </c>
      <c r="E38" s="213"/>
    </row>
    <row r="39" spans="1:5" s="11" customFormat="1" ht="45">
      <c r="A39" s="209" t="s">
        <v>129</v>
      </c>
      <c r="B39" s="214">
        <f>B41+B42+B43</f>
        <v>16355.7</v>
      </c>
      <c r="C39" s="214">
        <f>C41+C42+C43</f>
        <v>16355.6</v>
      </c>
      <c r="D39" s="149">
        <f t="shared" si="1"/>
        <v>99.999388592356169</v>
      </c>
      <c r="E39" s="215"/>
    </row>
    <row r="40" spans="1:5" s="11" customFormat="1" ht="60">
      <c r="A40" s="58" t="s">
        <v>40</v>
      </c>
      <c r="B40" s="58" t="s">
        <v>107</v>
      </c>
      <c r="C40" s="58" t="s">
        <v>157</v>
      </c>
      <c r="D40" s="58" t="s">
        <v>44</v>
      </c>
      <c r="E40" s="198"/>
    </row>
    <row r="41" spans="1:5" s="11" customFormat="1" ht="15" customHeight="1">
      <c r="A41" s="206" t="s">
        <v>3</v>
      </c>
      <c r="B41" s="207">
        <v>5730.1</v>
      </c>
      <c r="C41" s="207">
        <v>5730.1</v>
      </c>
      <c r="D41" s="204">
        <f t="shared" ref="D41:D50" si="2">C41/B41*100</f>
        <v>100</v>
      </c>
      <c r="E41" s="208"/>
    </row>
    <row r="42" spans="1:5" s="11" customFormat="1" ht="15" customHeight="1">
      <c r="A42" s="206" t="s">
        <v>2</v>
      </c>
      <c r="B42" s="207">
        <v>8990</v>
      </c>
      <c r="C42" s="207">
        <v>8990</v>
      </c>
      <c r="D42" s="204">
        <f t="shared" si="2"/>
        <v>100</v>
      </c>
      <c r="E42" s="208"/>
    </row>
    <row r="43" spans="1:5" s="11" customFormat="1" ht="15" customHeight="1">
      <c r="A43" s="206" t="s">
        <v>1</v>
      </c>
      <c r="B43" s="207">
        <v>1635.6</v>
      </c>
      <c r="C43" s="207">
        <v>1635.5</v>
      </c>
      <c r="D43" s="204">
        <f t="shared" si="2"/>
        <v>99.993886035705557</v>
      </c>
      <c r="E43" s="208"/>
    </row>
    <row r="44" spans="1:5" s="10" customFormat="1" ht="42.75" customHeight="1">
      <c r="A44" s="119" t="s">
        <v>104</v>
      </c>
      <c r="B44" s="236">
        <f>B45+B48</f>
        <v>4214</v>
      </c>
      <c r="C44" s="236">
        <f t="shared" ref="C44" si="3">C45+C48</f>
        <v>4214</v>
      </c>
      <c r="D44" s="200">
        <f t="shared" si="2"/>
        <v>100</v>
      </c>
      <c r="E44" s="216"/>
    </row>
    <row r="45" spans="1:5" s="11" customFormat="1" ht="45.75" customHeight="1">
      <c r="A45" s="93" t="s">
        <v>130</v>
      </c>
      <c r="B45" s="210">
        <f>SUM(B46:B47)</f>
        <v>318.7</v>
      </c>
      <c r="C45" s="210">
        <f>SUM(C46:C47)</f>
        <v>318.7</v>
      </c>
      <c r="D45" s="204">
        <f t="shared" si="2"/>
        <v>100</v>
      </c>
      <c r="E45" s="213"/>
    </row>
    <row r="46" spans="1:5" s="11" customFormat="1" ht="15" customHeight="1">
      <c r="A46" s="206" t="s">
        <v>2</v>
      </c>
      <c r="B46" s="207">
        <v>302.8</v>
      </c>
      <c r="C46" s="207">
        <v>302.8</v>
      </c>
      <c r="D46" s="204">
        <f t="shared" si="2"/>
        <v>100</v>
      </c>
      <c r="E46" s="208"/>
    </row>
    <row r="47" spans="1:5" s="11" customFormat="1" ht="15" customHeight="1">
      <c r="A47" s="206" t="s">
        <v>1</v>
      </c>
      <c r="B47" s="207">
        <v>15.9</v>
      </c>
      <c r="C47" s="207">
        <v>15.9</v>
      </c>
      <c r="D47" s="204">
        <f t="shared" si="2"/>
        <v>100</v>
      </c>
      <c r="E47" s="208"/>
    </row>
    <row r="48" spans="1:5" s="11" customFormat="1" ht="45">
      <c r="A48" s="93" t="s">
        <v>131</v>
      </c>
      <c r="B48" s="217">
        <f>B49+B50</f>
        <v>3895.3</v>
      </c>
      <c r="C48" s="217">
        <f t="shared" ref="C48" si="4">C49+C50</f>
        <v>3895.3</v>
      </c>
      <c r="D48" s="204">
        <f t="shared" si="2"/>
        <v>100</v>
      </c>
      <c r="E48" s="208"/>
    </row>
    <row r="49" spans="1:6" s="11" customFormat="1">
      <c r="A49" s="206" t="s">
        <v>2</v>
      </c>
      <c r="B49" s="207">
        <v>3700.5</v>
      </c>
      <c r="C49" s="207">
        <v>3700.5</v>
      </c>
      <c r="D49" s="204">
        <f t="shared" si="2"/>
        <v>100</v>
      </c>
      <c r="E49" s="208"/>
    </row>
    <row r="50" spans="1:6" s="11" customFormat="1">
      <c r="A50" s="206" t="s">
        <v>1</v>
      </c>
      <c r="B50" s="207">
        <v>194.8</v>
      </c>
      <c r="C50" s="207">
        <v>194.8</v>
      </c>
      <c r="D50" s="204">
        <f t="shared" si="2"/>
        <v>100</v>
      </c>
      <c r="E50" s="208"/>
    </row>
    <row r="51" spans="1:6" s="11" customFormat="1" ht="12" customHeight="1">
      <c r="A51" s="125"/>
      <c r="B51" s="185"/>
      <c r="C51" s="185"/>
      <c r="D51" s="218"/>
      <c r="E51" s="176"/>
    </row>
    <row r="52" spans="1:6" s="11" customFormat="1" ht="37.5" customHeight="1">
      <c r="A52" s="260" t="s">
        <v>159</v>
      </c>
      <c r="B52" s="260"/>
      <c r="C52" s="260"/>
      <c r="D52" s="260"/>
      <c r="E52" s="176"/>
    </row>
    <row r="53" spans="1:6" s="11" customFormat="1" ht="17.25" customHeight="1">
      <c r="A53" s="177"/>
      <c r="B53" s="177"/>
      <c r="C53" s="177"/>
      <c r="D53" s="154" t="s">
        <v>31</v>
      </c>
      <c r="E53" s="176"/>
    </row>
    <row r="54" spans="1:6" s="11" customFormat="1" ht="60">
      <c r="A54" s="58" t="s">
        <v>40</v>
      </c>
      <c r="B54" s="58" t="s">
        <v>107</v>
      </c>
      <c r="C54" s="58" t="s">
        <v>157</v>
      </c>
      <c r="D54" s="58" t="s">
        <v>44</v>
      </c>
      <c r="E54" s="176"/>
    </row>
    <row r="55" spans="1:6" s="11" customFormat="1" ht="32.25" customHeight="1">
      <c r="A55" s="178" t="s">
        <v>82</v>
      </c>
      <c r="B55" s="179">
        <f>B56</f>
        <v>331.7</v>
      </c>
      <c r="C55" s="179">
        <f>C56</f>
        <v>331.7</v>
      </c>
      <c r="D55" s="180">
        <f>C55/B55*100</f>
        <v>100</v>
      </c>
      <c r="E55" s="176"/>
    </row>
    <row r="56" spans="1:6" s="11" customFormat="1" ht="40.5" customHeight="1">
      <c r="A56" s="59" t="s">
        <v>142</v>
      </c>
      <c r="B56" s="181">
        <f>B57</f>
        <v>331.7</v>
      </c>
      <c r="C56" s="181">
        <f>C57</f>
        <v>331.7</v>
      </c>
      <c r="D56" s="180">
        <f>C56/B56*100</f>
        <v>100</v>
      </c>
      <c r="E56" s="176"/>
    </row>
    <row r="57" spans="1:6" s="11" customFormat="1" ht="45.75" customHeight="1">
      <c r="A57" s="182" t="s">
        <v>101</v>
      </c>
      <c r="B57" s="183">
        <f>B289</f>
        <v>331.7</v>
      </c>
      <c r="C57" s="183">
        <f>C289</f>
        <v>331.7</v>
      </c>
      <c r="D57" s="184">
        <f>C57/B57*100</f>
        <v>100</v>
      </c>
      <c r="E57" s="176"/>
    </row>
    <row r="58" spans="1:6" s="11" customFormat="1" ht="9" customHeight="1">
      <c r="A58" s="125"/>
      <c r="B58" s="185"/>
      <c r="C58" s="185"/>
      <c r="D58" s="56"/>
      <c r="E58" s="176"/>
    </row>
    <row r="59" spans="1:6" s="79" customFormat="1" ht="18.600000000000001" customHeight="1">
      <c r="A59" s="260" t="s">
        <v>34</v>
      </c>
      <c r="B59" s="260"/>
      <c r="C59" s="260"/>
      <c r="D59" s="260"/>
      <c r="E59" s="260"/>
    </row>
    <row r="60" spans="1:6" s="79" customFormat="1" ht="19.899999999999999" customHeight="1">
      <c r="A60" s="261" t="s">
        <v>35</v>
      </c>
      <c r="B60" s="261"/>
      <c r="C60" s="261"/>
      <c r="D60" s="261"/>
      <c r="E60" s="261"/>
    </row>
    <row r="61" spans="1:6" s="79" customFormat="1" ht="20.25" customHeight="1">
      <c r="A61" s="261" t="s">
        <v>120</v>
      </c>
      <c r="B61" s="261"/>
      <c r="C61" s="261"/>
      <c r="D61" s="261"/>
      <c r="E61" s="261"/>
    </row>
    <row r="62" spans="1:6" s="80" customFormat="1" ht="31.15" customHeight="1">
      <c r="A62" s="261" t="s">
        <v>7</v>
      </c>
      <c r="B62" s="261"/>
      <c r="C62" s="261"/>
      <c r="D62" s="261"/>
      <c r="E62" s="261"/>
    </row>
    <row r="63" spans="1:6" s="79" customFormat="1" ht="15.6" customHeight="1">
      <c r="A63" s="158"/>
      <c r="B63" s="159"/>
      <c r="D63" s="160"/>
      <c r="E63" s="166" t="s">
        <v>31</v>
      </c>
    </row>
    <row r="64" spans="1:6" s="83" customFormat="1" ht="60">
      <c r="A64" s="58" t="s">
        <v>40</v>
      </c>
      <c r="B64" s="58" t="s">
        <v>107</v>
      </c>
      <c r="C64" s="58" t="s">
        <v>157</v>
      </c>
      <c r="D64" s="58" t="s">
        <v>44</v>
      </c>
      <c r="E64" s="58" t="s">
        <v>83</v>
      </c>
      <c r="F64" s="237"/>
    </row>
    <row r="65" spans="1:8" ht="17.45" customHeight="1">
      <c r="A65" s="119" t="s">
        <v>6</v>
      </c>
      <c r="B65" s="60">
        <f>B69+B70+B71+B72+B73+B74+B75</f>
        <v>4307112.5000000009</v>
      </c>
      <c r="C65" s="60">
        <f>C69+C70+C71+C72+C73+C74+C75</f>
        <v>3910912.1</v>
      </c>
      <c r="D65" s="61">
        <f t="shared" ref="D65:D75" si="5">C65/B65*100</f>
        <v>90.801252579309207</v>
      </c>
      <c r="E65" s="171"/>
    </row>
    <row r="66" spans="1:8" ht="17.45" customHeight="1">
      <c r="A66" s="120" t="s">
        <v>1</v>
      </c>
      <c r="B66" s="64">
        <f>B65-B67-B68</f>
        <v>600101.5000000007</v>
      </c>
      <c r="C66" s="64">
        <f>C65-C67-C68</f>
        <v>548704.50000000023</v>
      </c>
      <c r="D66" s="76">
        <f t="shared" si="5"/>
        <v>91.435282198094754</v>
      </c>
      <c r="E66" s="171"/>
    </row>
    <row r="67" spans="1:8" ht="17.45" customHeight="1">
      <c r="A67" s="120" t="s">
        <v>2</v>
      </c>
      <c r="B67" s="64">
        <v>3535100.2</v>
      </c>
      <c r="C67" s="64">
        <v>3191014.3</v>
      </c>
      <c r="D67" s="76">
        <f t="shared" si="5"/>
        <v>90.266587068734282</v>
      </c>
      <c r="E67" s="237"/>
    </row>
    <row r="68" spans="1:8" ht="17.45" customHeight="1">
      <c r="A68" s="63" t="s">
        <v>3</v>
      </c>
      <c r="B68" s="172">
        <v>171910.8</v>
      </c>
      <c r="C68" s="172">
        <v>171193.3</v>
      </c>
      <c r="D68" s="76">
        <f t="shared" si="5"/>
        <v>99.582632388424699</v>
      </c>
      <c r="E68" s="171"/>
    </row>
    <row r="69" spans="1:8" s="14" customFormat="1">
      <c r="A69" s="65" t="s">
        <v>36</v>
      </c>
      <c r="B69" s="168">
        <v>834251.2</v>
      </c>
      <c r="C69" s="168">
        <v>831908.4</v>
      </c>
      <c r="D69" s="72">
        <f t="shared" si="5"/>
        <v>99.719173313745316</v>
      </c>
      <c r="E69" s="173"/>
    </row>
    <row r="70" spans="1:8" s="15" customFormat="1" ht="271.5" customHeight="1">
      <c r="A70" s="165" t="s">
        <v>0</v>
      </c>
      <c r="B70" s="174">
        <v>2226332.7000000002</v>
      </c>
      <c r="C70" s="174">
        <v>1842638</v>
      </c>
      <c r="D70" s="72">
        <f t="shared" si="5"/>
        <v>82.765617196387581</v>
      </c>
      <c r="E70" s="239" t="s">
        <v>168</v>
      </c>
      <c r="F70" s="238"/>
    </row>
    <row r="71" spans="1:8" s="15" customFormat="1" ht="18" customHeight="1">
      <c r="A71" s="167" t="s">
        <v>4</v>
      </c>
      <c r="B71" s="168">
        <v>1014496.8</v>
      </c>
      <c r="C71" s="168">
        <v>1013903.8</v>
      </c>
      <c r="D71" s="72">
        <f t="shared" si="5"/>
        <v>99.941547375999605</v>
      </c>
      <c r="E71" s="175"/>
    </row>
    <row r="72" spans="1:8" s="15" customFormat="1" ht="30">
      <c r="A72" s="167" t="s">
        <v>37</v>
      </c>
      <c r="B72" s="168">
        <v>39008.199999999997</v>
      </c>
      <c r="C72" s="168">
        <v>38790.199999999997</v>
      </c>
      <c r="D72" s="72">
        <f t="shared" si="5"/>
        <v>99.441143144261986</v>
      </c>
      <c r="E72" s="73"/>
    </row>
    <row r="73" spans="1:8" s="14" customFormat="1" ht="45">
      <c r="A73" s="169" t="s">
        <v>5</v>
      </c>
      <c r="B73" s="168">
        <v>153845.29999999999</v>
      </c>
      <c r="C73" s="168">
        <v>144583.29999999999</v>
      </c>
      <c r="D73" s="72">
        <f t="shared" si="5"/>
        <v>93.979666587149552</v>
      </c>
      <c r="E73" s="241" t="s">
        <v>161</v>
      </c>
      <c r="H73" s="14" t="s">
        <v>55</v>
      </c>
    </row>
    <row r="74" spans="1:8" s="16" customFormat="1">
      <c r="A74" s="170" t="s">
        <v>38</v>
      </c>
      <c r="B74" s="168">
        <v>19281.900000000001</v>
      </c>
      <c r="C74" s="168">
        <v>19281.900000000001</v>
      </c>
      <c r="D74" s="72">
        <f t="shared" si="5"/>
        <v>100</v>
      </c>
      <c r="E74" s="143"/>
    </row>
    <row r="75" spans="1:8" s="16" customFormat="1">
      <c r="A75" s="169" t="s">
        <v>39</v>
      </c>
      <c r="B75" s="168">
        <v>19896.400000000001</v>
      </c>
      <c r="C75" s="168">
        <v>19806.5</v>
      </c>
      <c r="D75" s="72">
        <f t="shared" si="5"/>
        <v>99.548159466034051</v>
      </c>
      <c r="E75" s="224"/>
    </row>
    <row r="76" spans="1:8" s="16" customFormat="1" ht="9.75" customHeight="1">
      <c r="A76" s="198"/>
      <c r="B76" s="101"/>
      <c r="C76" s="101"/>
      <c r="D76" s="101"/>
      <c r="E76" s="255"/>
    </row>
    <row r="77" spans="1:8" s="16" customFormat="1" ht="13.5" customHeight="1">
      <c r="A77" s="197"/>
      <c r="B77" s="101"/>
      <c r="C77" s="101"/>
      <c r="D77" s="219"/>
      <c r="E77" s="220"/>
    </row>
    <row r="78" spans="1:8" s="55" customFormat="1" ht="31.5" customHeight="1">
      <c r="A78" s="260" t="s">
        <v>108</v>
      </c>
      <c r="B78" s="260"/>
      <c r="C78" s="260"/>
      <c r="D78" s="260"/>
      <c r="E78" s="260"/>
    </row>
    <row r="79" spans="1:8" s="79" customFormat="1" ht="15.75" customHeight="1">
      <c r="A79" s="261" t="s">
        <v>12</v>
      </c>
      <c r="B79" s="261"/>
      <c r="C79" s="261"/>
      <c r="D79" s="261"/>
      <c r="E79" s="261"/>
    </row>
    <row r="80" spans="1:8" s="79" customFormat="1" ht="44.25" customHeight="1">
      <c r="A80" s="261" t="s">
        <v>152</v>
      </c>
      <c r="B80" s="261"/>
      <c r="C80" s="261"/>
      <c r="D80" s="261"/>
      <c r="E80" s="261"/>
    </row>
    <row r="81" spans="1:5" s="80" customFormat="1" ht="62.25" customHeight="1">
      <c r="A81" s="261" t="s">
        <v>121</v>
      </c>
      <c r="B81" s="261"/>
      <c r="C81" s="261"/>
      <c r="D81" s="261"/>
      <c r="E81" s="261"/>
    </row>
    <row r="82" spans="1:5" s="79" customFormat="1" ht="16.899999999999999" customHeight="1">
      <c r="A82" s="81"/>
      <c r="B82" s="81"/>
      <c r="D82" s="164"/>
      <c r="E82" s="57" t="s">
        <v>31</v>
      </c>
    </row>
    <row r="83" spans="1:5" s="83" customFormat="1" ht="63" customHeight="1">
      <c r="A83" s="58" t="s">
        <v>40</v>
      </c>
      <c r="B83" s="58" t="s">
        <v>107</v>
      </c>
      <c r="C83" s="58" t="s">
        <v>157</v>
      </c>
      <c r="D83" s="58" t="s">
        <v>44</v>
      </c>
      <c r="E83" s="58" t="s">
        <v>83</v>
      </c>
    </row>
    <row r="84" spans="1:5" ht="29.25" customHeight="1">
      <c r="A84" s="59" t="s">
        <v>6</v>
      </c>
      <c r="B84" s="60">
        <f>B87</f>
        <v>242694.7</v>
      </c>
      <c r="C84" s="60">
        <f>C87</f>
        <v>242624.1</v>
      </c>
      <c r="D84" s="60">
        <f>D87</f>
        <v>99.970909953946247</v>
      </c>
      <c r="E84" s="62"/>
    </row>
    <row r="85" spans="1:5" ht="17.45" customHeight="1">
      <c r="A85" s="63" t="s">
        <v>1</v>
      </c>
      <c r="B85" s="64">
        <f>B84-B86</f>
        <v>231330.1</v>
      </c>
      <c r="C85" s="64">
        <f>C84-C86</f>
        <v>231259.5</v>
      </c>
      <c r="D85" s="52">
        <f>C85/B85*100</f>
        <v>99.969480841446909</v>
      </c>
      <c r="E85" s="62"/>
    </row>
    <row r="86" spans="1:5" ht="17.45" customHeight="1">
      <c r="A86" s="63" t="s">
        <v>2</v>
      </c>
      <c r="B86" s="64">
        <v>11364.6</v>
      </c>
      <c r="C86" s="64">
        <v>11364.6</v>
      </c>
      <c r="D86" s="52">
        <f>C86/B86*100</f>
        <v>100</v>
      </c>
      <c r="E86" s="62"/>
    </row>
    <row r="87" spans="1:5" s="17" customFormat="1" ht="30">
      <c r="A87" s="165" t="s">
        <v>8</v>
      </c>
      <c r="B87" s="72">
        <v>242694.7</v>
      </c>
      <c r="C87" s="72">
        <v>242624.1</v>
      </c>
      <c r="D87" s="52">
        <f>C87/B87*100</f>
        <v>99.970909953946247</v>
      </c>
      <c r="E87" s="73"/>
    </row>
    <row r="88" spans="1:5" s="53" customFormat="1" ht="6" customHeight="1">
      <c r="A88" s="156"/>
      <c r="B88" s="101"/>
      <c r="C88" s="101"/>
      <c r="D88" s="157"/>
      <c r="E88" s="157"/>
    </row>
    <row r="89" spans="1:5" s="79" customFormat="1" ht="18.600000000000001" customHeight="1">
      <c r="A89" s="260" t="s">
        <v>84</v>
      </c>
      <c r="B89" s="260"/>
      <c r="C89" s="260"/>
      <c r="D89" s="260"/>
      <c r="E89" s="260"/>
    </row>
    <row r="90" spans="1:5" s="79" customFormat="1" ht="15.75">
      <c r="A90" s="261" t="s">
        <v>85</v>
      </c>
      <c r="B90" s="261"/>
      <c r="C90" s="261"/>
      <c r="D90" s="261"/>
      <c r="E90" s="261"/>
    </row>
    <row r="91" spans="1:5" s="79" customFormat="1" ht="20.25" customHeight="1">
      <c r="A91" s="261" t="s">
        <v>11</v>
      </c>
      <c r="B91" s="261"/>
      <c r="C91" s="261"/>
      <c r="D91" s="261"/>
      <c r="E91" s="261"/>
    </row>
    <row r="92" spans="1:5" s="80" customFormat="1" ht="32.25" customHeight="1">
      <c r="A92" s="261" t="s">
        <v>160</v>
      </c>
      <c r="B92" s="261"/>
      <c r="C92" s="261"/>
      <c r="D92" s="261"/>
      <c r="E92" s="261"/>
    </row>
    <row r="93" spans="1:5" s="79" customFormat="1" ht="15.6" customHeight="1">
      <c r="A93" s="158"/>
      <c r="B93" s="159"/>
      <c r="D93" s="160"/>
      <c r="E93" s="57" t="s">
        <v>31</v>
      </c>
    </row>
    <row r="94" spans="1:5" s="83" customFormat="1" ht="60">
      <c r="A94" s="58" t="s">
        <v>40</v>
      </c>
      <c r="B94" s="58" t="s">
        <v>107</v>
      </c>
      <c r="C94" s="58" t="s">
        <v>157</v>
      </c>
      <c r="D94" s="58" t="s">
        <v>44</v>
      </c>
      <c r="E94" s="58" t="s">
        <v>83</v>
      </c>
    </row>
    <row r="95" spans="1:5" ht="17.45" customHeight="1">
      <c r="A95" s="59" t="s">
        <v>6</v>
      </c>
      <c r="B95" s="60">
        <f>B99+B101</f>
        <v>310438.09999999998</v>
      </c>
      <c r="C95" s="60">
        <f>C99+C101</f>
        <v>309312.3</v>
      </c>
      <c r="D95" s="61">
        <f t="shared" ref="D95:D101" si="6">C95/B95*100</f>
        <v>99.637351214300054</v>
      </c>
      <c r="E95" s="62"/>
    </row>
    <row r="96" spans="1:5">
      <c r="A96" s="63" t="s">
        <v>1</v>
      </c>
      <c r="B96" s="64">
        <f>B95-B97-B98</f>
        <v>308939.7</v>
      </c>
      <c r="C96" s="64">
        <f>C95-C97-C98</f>
        <v>307813.90000000002</v>
      </c>
      <c r="D96" s="52">
        <f t="shared" si="6"/>
        <v>99.635592317853622</v>
      </c>
      <c r="E96" s="62"/>
    </row>
    <row r="97" spans="1:5">
      <c r="A97" s="63" t="s">
        <v>2</v>
      </c>
      <c r="B97" s="64">
        <v>1436.8</v>
      </c>
      <c r="C97" s="242">
        <v>1436.8</v>
      </c>
      <c r="D97" s="161">
        <f t="shared" si="6"/>
        <v>100</v>
      </c>
      <c r="E97" s="62"/>
    </row>
    <row r="98" spans="1:5">
      <c r="A98" s="63" t="s">
        <v>3</v>
      </c>
      <c r="B98" s="64">
        <v>61.6</v>
      </c>
      <c r="C98" s="64">
        <v>61.6</v>
      </c>
      <c r="D98" s="161">
        <f t="shared" si="6"/>
        <v>100</v>
      </c>
      <c r="E98" s="62"/>
    </row>
    <row r="99" spans="1:5" s="17" customFormat="1" ht="60">
      <c r="A99" s="93" t="s">
        <v>86</v>
      </c>
      <c r="B99" s="94">
        <v>305743.5</v>
      </c>
      <c r="C99" s="95">
        <v>304647.8</v>
      </c>
      <c r="D99" s="161">
        <f t="shared" si="6"/>
        <v>99.641627704268444</v>
      </c>
      <c r="E99" s="162"/>
    </row>
    <row r="100" spans="1:5" s="83" customFormat="1" ht="60">
      <c r="A100" s="58" t="s">
        <v>40</v>
      </c>
      <c r="B100" s="58" t="s">
        <v>107</v>
      </c>
      <c r="C100" s="58" t="s">
        <v>157</v>
      </c>
      <c r="D100" s="58" t="s">
        <v>44</v>
      </c>
      <c r="E100" s="58" t="s">
        <v>83</v>
      </c>
    </row>
    <row r="101" spans="1:5" ht="60">
      <c r="A101" s="102" t="s">
        <v>153</v>
      </c>
      <c r="B101" s="163">
        <v>4694.6000000000004</v>
      </c>
      <c r="C101" s="163">
        <v>4664.5</v>
      </c>
      <c r="D101" s="50">
        <f t="shared" si="6"/>
        <v>99.358837813658241</v>
      </c>
      <c r="E101" s="104"/>
    </row>
    <row r="102" spans="1:5" s="20" customFormat="1" ht="5.25" customHeight="1">
      <c r="A102" s="40"/>
      <c r="B102" s="40"/>
      <c r="C102" s="40"/>
      <c r="D102" s="18"/>
      <c r="E102" s="19"/>
    </row>
    <row r="103" spans="1:5" s="55" customFormat="1" ht="22.5" customHeight="1">
      <c r="A103" s="260" t="s">
        <v>88</v>
      </c>
      <c r="B103" s="260"/>
      <c r="C103" s="260"/>
      <c r="D103" s="260"/>
      <c r="E103" s="260"/>
    </row>
    <row r="104" spans="1:5" s="79" customFormat="1" ht="15.75">
      <c r="A104" s="261" t="s">
        <v>89</v>
      </c>
      <c r="B104" s="261"/>
      <c r="C104" s="261"/>
      <c r="D104" s="261"/>
      <c r="E104" s="261"/>
    </row>
    <row r="105" spans="1:5" s="79" customFormat="1" ht="15.75">
      <c r="A105" s="261" t="s">
        <v>92</v>
      </c>
      <c r="B105" s="261"/>
      <c r="C105" s="261"/>
      <c r="D105" s="261"/>
      <c r="E105" s="261"/>
    </row>
    <row r="106" spans="1:5" s="80" customFormat="1" ht="24" customHeight="1">
      <c r="A106" s="261" t="s">
        <v>151</v>
      </c>
      <c r="B106" s="261"/>
      <c r="C106" s="261"/>
      <c r="D106" s="261"/>
      <c r="E106" s="261"/>
    </row>
    <row r="107" spans="1:5" s="55" customFormat="1" ht="15" customHeight="1">
      <c r="A107" s="54"/>
      <c r="B107" s="54"/>
      <c r="D107" s="56"/>
      <c r="E107" s="57" t="s">
        <v>31</v>
      </c>
    </row>
    <row r="108" spans="1:5" s="83" customFormat="1" ht="60">
      <c r="A108" s="58" t="s">
        <v>40</v>
      </c>
      <c r="B108" s="58" t="s">
        <v>107</v>
      </c>
      <c r="C108" s="58" t="s">
        <v>157</v>
      </c>
      <c r="D108" s="58" t="s">
        <v>44</v>
      </c>
      <c r="E108" s="58" t="s">
        <v>83</v>
      </c>
    </row>
    <row r="109" spans="1:5" ht="17.25" customHeight="1">
      <c r="A109" s="59" t="s">
        <v>6</v>
      </c>
      <c r="B109" s="60">
        <f>B110</f>
        <v>22719.5</v>
      </c>
      <c r="C109" s="60">
        <f>C110</f>
        <v>22719.5</v>
      </c>
      <c r="D109" s="151">
        <f>C109/B109*100</f>
        <v>100</v>
      </c>
      <c r="E109" s="62"/>
    </row>
    <row r="110" spans="1:5" s="11" customFormat="1">
      <c r="A110" s="63" t="s">
        <v>1</v>
      </c>
      <c r="B110" s="64">
        <f>B111+B112+B113</f>
        <v>22719.5</v>
      </c>
      <c r="C110" s="64">
        <f>C111+C112+C113</f>
        <v>22719.5</v>
      </c>
      <c r="D110" s="50">
        <f>C110/B110*100</f>
        <v>100</v>
      </c>
      <c r="E110" s="152"/>
    </row>
    <row r="111" spans="1:5" s="11" customFormat="1" ht="60">
      <c r="A111" s="93" t="s">
        <v>109</v>
      </c>
      <c r="B111" s="85">
        <v>18719.5</v>
      </c>
      <c r="C111" s="85">
        <v>18719.5</v>
      </c>
      <c r="D111" s="50">
        <f>C111/B111*100</f>
        <v>100</v>
      </c>
      <c r="E111" s="152"/>
    </row>
    <row r="112" spans="1:5" s="11" customFormat="1" ht="63.75" customHeight="1">
      <c r="A112" s="93" t="s">
        <v>90</v>
      </c>
      <c r="B112" s="85">
        <v>500</v>
      </c>
      <c r="C112" s="85">
        <v>500</v>
      </c>
      <c r="D112" s="50">
        <f>C112/B112*100</f>
        <v>100</v>
      </c>
      <c r="E112" s="152"/>
    </row>
    <row r="113" spans="1:6" s="11" customFormat="1" ht="61.5" customHeight="1">
      <c r="A113" s="93" t="s">
        <v>91</v>
      </c>
      <c r="B113" s="85">
        <v>3500</v>
      </c>
      <c r="C113" s="85">
        <v>3500</v>
      </c>
      <c r="D113" s="50">
        <f>C113/B113*100</f>
        <v>100</v>
      </c>
      <c r="E113" s="153"/>
    </row>
    <row r="114" spans="1:6" s="11" customFormat="1" ht="9.75" customHeight="1">
      <c r="A114" s="87"/>
      <c r="B114" s="256"/>
      <c r="C114" s="256"/>
      <c r="D114" s="257"/>
      <c r="E114" s="258"/>
    </row>
    <row r="115" spans="1:6" s="20" customFormat="1" ht="9.75" customHeight="1">
      <c r="A115" s="154"/>
      <c r="B115" s="155"/>
      <c r="C115" s="155"/>
      <c r="D115" s="56"/>
      <c r="E115" s="133"/>
    </row>
    <row r="116" spans="1:6" s="55" customFormat="1" ht="31.5" customHeight="1">
      <c r="A116" s="260" t="s">
        <v>65</v>
      </c>
      <c r="B116" s="260"/>
      <c r="C116" s="260"/>
      <c r="D116" s="260"/>
      <c r="E116" s="260"/>
    </row>
    <row r="117" spans="1:6" s="79" customFormat="1" ht="15.75">
      <c r="A117" s="261" t="s">
        <v>9</v>
      </c>
      <c r="B117" s="261"/>
      <c r="C117" s="261"/>
      <c r="D117" s="261"/>
      <c r="E117" s="261"/>
    </row>
    <row r="118" spans="1:6" s="79" customFormat="1" ht="15.75">
      <c r="A118" s="261" t="s">
        <v>10</v>
      </c>
      <c r="B118" s="261"/>
      <c r="C118" s="261"/>
      <c r="D118" s="261"/>
      <c r="E118" s="261"/>
    </row>
    <row r="119" spans="1:6" s="80" customFormat="1" ht="39.75" customHeight="1">
      <c r="A119" s="261" t="s">
        <v>162</v>
      </c>
      <c r="B119" s="261"/>
      <c r="C119" s="261"/>
      <c r="D119" s="261"/>
      <c r="E119" s="261"/>
    </row>
    <row r="120" spans="1:6" s="55" customFormat="1" ht="15" customHeight="1">
      <c r="A120" s="71"/>
      <c r="B120" s="71"/>
      <c r="D120" s="56"/>
      <c r="E120" s="57" t="s">
        <v>31</v>
      </c>
    </row>
    <row r="121" spans="1:6" s="83" customFormat="1" ht="60">
      <c r="A121" s="58" t="s">
        <v>40</v>
      </c>
      <c r="B121" s="58" t="s">
        <v>107</v>
      </c>
      <c r="C121" s="58" t="s">
        <v>157</v>
      </c>
      <c r="D121" s="58" t="s">
        <v>44</v>
      </c>
      <c r="E121" s="58" t="s">
        <v>83</v>
      </c>
    </row>
    <row r="122" spans="1:6" ht="16.149999999999999" customHeight="1">
      <c r="A122" s="59" t="s">
        <v>6</v>
      </c>
      <c r="B122" s="60">
        <f>B126+B127+B128+B129</f>
        <v>375019.5</v>
      </c>
      <c r="C122" s="60">
        <f>C126+C127+C128+C129</f>
        <v>346630.49999999994</v>
      </c>
      <c r="D122" s="61">
        <f t="shared" ref="D122:D129" si="7">C122/B122*100</f>
        <v>92.429993640330693</v>
      </c>
      <c r="E122" s="62"/>
    </row>
    <row r="123" spans="1:6">
      <c r="A123" s="63" t="s">
        <v>1</v>
      </c>
      <c r="B123" s="64">
        <f>B122-B124-B125</f>
        <v>45713.199999999975</v>
      </c>
      <c r="C123" s="64">
        <f>C122-C124-C125</f>
        <v>17331.59999999994</v>
      </c>
      <c r="D123" s="52">
        <f t="shared" si="7"/>
        <v>37.913775452166881</v>
      </c>
      <c r="E123" s="62"/>
    </row>
    <row r="124" spans="1:6">
      <c r="A124" s="63" t="s">
        <v>2</v>
      </c>
      <c r="B124" s="64">
        <v>327671.90000000002</v>
      </c>
      <c r="C124" s="64">
        <v>327664.5</v>
      </c>
      <c r="D124" s="52">
        <f t="shared" si="7"/>
        <v>99.997741643393894</v>
      </c>
      <c r="E124" s="62"/>
    </row>
    <row r="125" spans="1:6">
      <c r="A125" s="63" t="s">
        <v>3</v>
      </c>
      <c r="B125" s="64">
        <v>1634.4</v>
      </c>
      <c r="C125" s="64">
        <v>1634.4</v>
      </c>
      <c r="D125" s="52">
        <f t="shared" si="7"/>
        <v>100</v>
      </c>
      <c r="E125" s="62"/>
    </row>
    <row r="126" spans="1:6" ht="136.5" customHeight="1">
      <c r="A126" s="93" t="s">
        <v>66</v>
      </c>
      <c r="B126" s="85">
        <v>277035.8</v>
      </c>
      <c r="C126" s="85">
        <v>248654.6</v>
      </c>
      <c r="D126" s="52">
        <f t="shared" si="7"/>
        <v>89.755403453272109</v>
      </c>
      <c r="E126" s="73" t="s">
        <v>174</v>
      </c>
      <c r="F126" s="31"/>
    </row>
    <row r="127" spans="1:6" ht="45.75" customHeight="1">
      <c r="A127" s="93" t="s">
        <v>45</v>
      </c>
      <c r="B127" s="85">
        <v>19404.7</v>
      </c>
      <c r="C127" s="85">
        <v>19397</v>
      </c>
      <c r="D127" s="52">
        <f t="shared" si="7"/>
        <v>99.960318891814865</v>
      </c>
      <c r="E127" s="72"/>
    </row>
    <row r="128" spans="1:6" ht="90">
      <c r="A128" s="93" t="s">
        <v>110</v>
      </c>
      <c r="B128" s="85">
        <v>22285.7</v>
      </c>
      <c r="C128" s="85">
        <v>22285.599999999999</v>
      </c>
      <c r="D128" s="52">
        <f t="shared" si="7"/>
        <v>99.99955128176363</v>
      </c>
      <c r="E128" s="223"/>
    </row>
    <row r="129" spans="1:5" s="20" customFormat="1" ht="90">
      <c r="A129" s="93" t="s">
        <v>111</v>
      </c>
      <c r="B129" s="107">
        <v>56293.3</v>
      </c>
      <c r="C129" s="107">
        <v>56293.3</v>
      </c>
      <c r="D129" s="52">
        <f t="shared" si="7"/>
        <v>100</v>
      </c>
      <c r="E129" s="149"/>
    </row>
    <row r="130" spans="1:5" s="20" customFormat="1" ht="8.25" customHeight="1">
      <c r="A130" s="87"/>
      <c r="B130" s="88"/>
      <c r="C130" s="88"/>
      <c r="D130" s="127"/>
      <c r="E130" s="150"/>
    </row>
    <row r="131" spans="1:5" s="55" customFormat="1" ht="40.9" customHeight="1">
      <c r="A131" s="260" t="s">
        <v>15</v>
      </c>
      <c r="B131" s="260"/>
      <c r="C131" s="260"/>
      <c r="D131" s="260"/>
      <c r="E131" s="260"/>
    </row>
    <row r="132" spans="1:5" s="55" customFormat="1" ht="18.600000000000001" customHeight="1">
      <c r="A132" s="261" t="s">
        <v>16</v>
      </c>
      <c r="B132" s="261"/>
      <c r="C132" s="261"/>
      <c r="D132" s="261"/>
      <c r="E132" s="261"/>
    </row>
    <row r="133" spans="1:5" s="79" customFormat="1" ht="20.25" customHeight="1">
      <c r="A133" s="261" t="s">
        <v>122</v>
      </c>
      <c r="B133" s="261"/>
      <c r="C133" s="261"/>
      <c r="D133" s="261"/>
      <c r="E133" s="261"/>
    </row>
    <row r="134" spans="1:5" s="79" customFormat="1" ht="34.5" customHeight="1">
      <c r="A134" s="261" t="s">
        <v>169</v>
      </c>
      <c r="B134" s="261"/>
      <c r="C134" s="261"/>
      <c r="D134" s="261"/>
      <c r="E134" s="261"/>
    </row>
    <row r="135" spans="1:5" s="80" customFormat="1" ht="15.6" customHeight="1">
      <c r="A135" s="81"/>
      <c r="B135" s="81"/>
      <c r="D135" s="82"/>
      <c r="E135" s="57" t="s">
        <v>31</v>
      </c>
    </row>
    <row r="136" spans="1:5" s="83" customFormat="1" ht="60">
      <c r="A136" s="58" t="s">
        <v>40</v>
      </c>
      <c r="B136" s="58" t="s">
        <v>107</v>
      </c>
      <c r="C136" s="58" t="s">
        <v>157</v>
      </c>
      <c r="D136" s="58" t="s">
        <v>44</v>
      </c>
      <c r="E136" s="58" t="s">
        <v>83</v>
      </c>
    </row>
    <row r="137" spans="1:5" ht="17.45" customHeight="1">
      <c r="A137" s="59" t="s">
        <v>6</v>
      </c>
      <c r="B137" s="60">
        <f>B140+B141</f>
        <v>37310.699999999997</v>
      </c>
      <c r="C137" s="60">
        <f>C140+C141</f>
        <v>36746.6</v>
      </c>
      <c r="D137" s="146">
        <f>C137/B137*100</f>
        <v>98.488101268536909</v>
      </c>
      <c r="E137" s="62"/>
    </row>
    <row r="138" spans="1:5" ht="17.45" customHeight="1">
      <c r="A138" s="63" t="s">
        <v>1</v>
      </c>
      <c r="B138" s="64">
        <f>B137-B139</f>
        <v>36482.199999999997</v>
      </c>
      <c r="C138" s="64">
        <f>C137-C139</f>
        <v>35930.6</v>
      </c>
      <c r="D138" s="135">
        <f>C138/B138*100</f>
        <v>98.488029778905883</v>
      </c>
      <c r="E138" s="62"/>
    </row>
    <row r="139" spans="1:5" ht="17.45" customHeight="1">
      <c r="A139" s="63" t="s">
        <v>2</v>
      </c>
      <c r="B139" s="64">
        <v>828.5</v>
      </c>
      <c r="C139" s="64">
        <v>816</v>
      </c>
      <c r="D139" s="135">
        <f>C139/B139*100</f>
        <v>98.49124924562463</v>
      </c>
      <c r="E139" s="62"/>
    </row>
    <row r="140" spans="1:5" s="24" customFormat="1" ht="45">
      <c r="A140" s="48" t="s">
        <v>17</v>
      </c>
      <c r="B140" s="94">
        <v>36723.199999999997</v>
      </c>
      <c r="C140" s="94">
        <v>36169.1</v>
      </c>
      <c r="D140" s="135">
        <f>C140/B140*100</f>
        <v>98.491144562565353</v>
      </c>
      <c r="E140" s="259" t="s">
        <v>170</v>
      </c>
    </row>
    <row r="141" spans="1:5" s="24" customFormat="1" ht="30">
      <c r="A141" s="48" t="s">
        <v>18</v>
      </c>
      <c r="B141" s="94">
        <v>587.5</v>
      </c>
      <c r="C141" s="147">
        <v>577.5</v>
      </c>
      <c r="D141" s="135">
        <f>C141/B141*100</f>
        <v>98.297872340425528</v>
      </c>
      <c r="E141" s="148"/>
    </row>
    <row r="142" spans="1:5" s="24" customFormat="1" ht="13.5" customHeight="1">
      <c r="A142" s="7"/>
      <c r="B142" s="25"/>
      <c r="C142" s="42"/>
      <c r="D142" s="43"/>
      <c r="E142" s="44"/>
    </row>
    <row r="143" spans="1:5" s="55" customFormat="1" ht="24" customHeight="1">
      <c r="A143" s="260" t="s">
        <v>67</v>
      </c>
      <c r="B143" s="260"/>
      <c r="C143" s="260"/>
      <c r="D143" s="260"/>
      <c r="E143" s="260"/>
    </row>
    <row r="144" spans="1:5" s="79" customFormat="1" ht="19.149999999999999" customHeight="1">
      <c r="A144" s="261" t="s">
        <v>78</v>
      </c>
      <c r="B144" s="261"/>
      <c r="C144" s="261"/>
      <c r="D144" s="261"/>
      <c r="E144" s="261"/>
    </row>
    <row r="145" spans="1:5" s="79" customFormat="1" ht="33" customHeight="1">
      <c r="A145" s="261" t="s">
        <v>19</v>
      </c>
      <c r="B145" s="261"/>
      <c r="C145" s="261"/>
      <c r="D145" s="261"/>
      <c r="E145" s="261"/>
    </row>
    <row r="146" spans="1:5" s="80" customFormat="1" ht="18.75" customHeight="1">
      <c r="A146" s="261" t="s">
        <v>123</v>
      </c>
      <c r="B146" s="261"/>
      <c r="C146" s="261"/>
      <c r="D146" s="261"/>
      <c r="E146" s="261"/>
    </row>
    <row r="147" spans="1:5" s="80" customFormat="1" ht="15.75" customHeight="1">
      <c r="A147" s="81"/>
      <c r="B147" s="81"/>
      <c r="D147" s="82"/>
      <c r="E147" s="57" t="s">
        <v>31</v>
      </c>
    </row>
    <row r="148" spans="1:5" s="83" customFormat="1" ht="60">
      <c r="A148" s="58" t="s">
        <v>40</v>
      </c>
      <c r="B148" s="58" t="s">
        <v>107</v>
      </c>
      <c r="C148" s="58" t="s">
        <v>157</v>
      </c>
      <c r="D148" s="58" t="s">
        <v>44</v>
      </c>
      <c r="E148" s="58" t="s">
        <v>83</v>
      </c>
    </row>
    <row r="149" spans="1:5" s="84" customFormat="1" ht="17.45" customHeight="1">
      <c r="A149" s="59" t="s">
        <v>6</v>
      </c>
      <c r="B149" s="60">
        <f>B151</f>
        <v>4273.2</v>
      </c>
      <c r="C149" s="60">
        <f>C151</f>
        <v>4054.4</v>
      </c>
      <c r="D149" s="61">
        <f>C149/B149*100</f>
        <v>94.87971543573903</v>
      </c>
      <c r="E149" s="62"/>
    </row>
    <row r="150" spans="1:5" s="84" customFormat="1" ht="17.45" customHeight="1">
      <c r="A150" s="63" t="s">
        <v>1</v>
      </c>
      <c r="B150" s="64">
        <f>B151</f>
        <v>4273.2</v>
      </c>
      <c r="C150" s="64">
        <f>C151</f>
        <v>4054.4</v>
      </c>
      <c r="D150" s="52">
        <f>C150/B150*100</f>
        <v>94.87971543573903</v>
      </c>
      <c r="E150" s="62"/>
    </row>
    <row r="151" spans="1:5" s="84" customFormat="1" ht="75">
      <c r="A151" s="145" t="s">
        <v>20</v>
      </c>
      <c r="B151" s="64">
        <v>4273.2</v>
      </c>
      <c r="C151" s="64">
        <v>4054.4</v>
      </c>
      <c r="D151" s="76">
        <f>C151/B151*100</f>
        <v>94.87971543573903</v>
      </c>
      <c r="E151" s="224" t="s">
        <v>173</v>
      </c>
    </row>
    <row r="152" spans="1:5" s="20" customFormat="1" ht="22.5" customHeight="1">
      <c r="A152" s="21"/>
      <c r="B152" s="22"/>
      <c r="C152" s="22"/>
      <c r="D152" s="18"/>
      <c r="E152" s="19"/>
    </row>
    <row r="153" spans="1:5" s="55" customFormat="1" ht="22.5" customHeight="1">
      <c r="A153" s="260" t="s">
        <v>68</v>
      </c>
      <c r="B153" s="260"/>
      <c r="C153" s="260"/>
      <c r="D153" s="260"/>
      <c r="E153" s="260"/>
    </row>
    <row r="154" spans="1:5" s="79" customFormat="1" ht="15.75">
      <c r="A154" s="261" t="s">
        <v>77</v>
      </c>
      <c r="B154" s="261"/>
      <c r="C154" s="261"/>
      <c r="D154" s="261"/>
      <c r="E154" s="261"/>
    </row>
    <row r="155" spans="1:5" s="79" customFormat="1" ht="18" customHeight="1">
      <c r="A155" s="261" t="s">
        <v>24</v>
      </c>
      <c r="B155" s="261"/>
      <c r="C155" s="261"/>
      <c r="D155" s="261"/>
      <c r="E155" s="261"/>
    </row>
    <row r="156" spans="1:5" s="80" customFormat="1" ht="45" customHeight="1">
      <c r="A156" s="261" t="s">
        <v>143</v>
      </c>
      <c r="B156" s="261"/>
      <c r="C156" s="261"/>
      <c r="D156" s="261"/>
      <c r="E156" s="261"/>
    </row>
    <row r="157" spans="1:5" s="80" customFormat="1" ht="15.75">
      <c r="A157" s="81"/>
      <c r="B157" s="81"/>
      <c r="D157" s="82"/>
      <c r="E157" s="57" t="s">
        <v>31</v>
      </c>
    </row>
    <row r="158" spans="1:5" s="83" customFormat="1" ht="60">
      <c r="A158" s="58" t="s">
        <v>40</v>
      </c>
      <c r="B158" s="58" t="s">
        <v>107</v>
      </c>
      <c r="C158" s="58" t="s">
        <v>157</v>
      </c>
      <c r="D158" s="58" t="s">
        <v>44</v>
      </c>
      <c r="E158" s="58" t="s">
        <v>83</v>
      </c>
    </row>
    <row r="159" spans="1:5" s="84" customFormat="1" ht="17.45" customHeight="1">
      <c r="A159" s="59" t="s">
        <v>6</v>
      </c>
      <c r="B159" s="60">
        <f>B162+B164+B165</f>
        <v>91516.800000000003</v>
      </c>
      <c r="C159" s="60">
        <f>C162+C164+C165</f>
        <v>81273.8</v>
      </c>
      <c r="D159" s="61">
        <f>C159/B159*100</f>
        <v>88.807519493688588</v>
      </c>
      <c r="E159" s="62"/>
    </row>
    <row r="160" spans="1:5" s="84" customFormat="1" ht="17.45" customHeight="1">
      <c r="A160" s="63" t="s">
        <v>1</v>
      </c>
      <c r="B160" s="64">
        <f>B159</f>
        <v>91516.800000000003</v>
      </c>
      <c r="C160" s="64">
        <f>C159</f>
        <v>81273.8</v>
      </c>
      <c r="D160" s="52">
        <f t="shared" ref="D160:D165" si="8">C160/B160*100</f>
        <v>88.807519493688588</v>
      </c>
      <c r="E160" s="62"/>
    </row>
    <row r="161" spans="1:5" s="84" customFormat="1" ht="17.45" customHeight="1">
      <c r="A161" s="63" t="s">
        <v>2</v>
      </c>
      <c r="B161" s="64">
        <v>46237.1</v>
      </c>
      <c r="C161" s="64">
        <v>46236.9</v>
      </c>
      <c r="D161" s="52">
        <f t="shared" si="8"/>
        <v>99.999567446920338</v>
      </c>
      <c r="E161" s="62"/>
    </row>
    <row r="162" spans="1:5" s="122" customFormat="1" ht="119.25" customHeight="1">
      <c r="A162" s="48" t="s">
        <v>25</v>
      </c>
      <c r="B162" s="72">
        <v>64126.9</v>
      </c>
      <c r="C162" s="72">
        <v>56685.9</v>
      </c>
      <c r="D162" s="52">
        <f t="shared" si="8"/>
        <v>88.396445173554312</v>
      </c>
      <c r="E162" s="134" t="s">
        <v>172</v>
      </c>
    </row>
    <row r="163" spans="1:5" s="141" customFormat="1" ht="15" customHeight="1">
      <c r="A163" s="136" t="s">
        <v>42</v>
      </c>
      <c r="B163" s="137">
        <v>50913.599999999999</v>
      </c>
      <c r="C163" s="138">
        <v>50913.4</v>
      </c>
      <c r="D163" s="139">
        <f t="shared" si="8"/>
        <v>99.999607177649992</v>
      </c>
      <c r="E163" s="140"/>
    </row>
    <row r="164" spans="1:5" s="122" customFormat="1" ht="89.25" customHeight="1">
      <c r="A164" s="48" t="s">
        <v>26</v>
      </c>
      <c r="B164" s="78">
        <v>26924.1</v>
      </c>
      <c r="C164" s="142">
        <v>24122.1</v>
      </c>
      <c r="D164" s="52">
        <f t="shared" si="8"/>
        <v>89.592966895829392</v>
      </c>
      <c r="E164" s="243" t="s">
        <v>163</v>
      </c>
    </row>
    <row r="165" spans="1:5" s="80" customFormat="1" ht="30">
      <c r="A165" s="48" t="s">
        <v>56</v>
      </c>
      <c r="B165" s="78">
        <v>465.8</v>
      </c>
      <c r="C165" s="78">
        <v>465.8</v>
      </c>
      <c r="D165" s="52">
        <f t="shared" si="8"/>
        <v>100</v>
      </c>
      <c r="E165" s="144"/>
    </row>
    <row r="166" spans="1:5" s="13" customFormat="1" ht="11.25" customHeight="1">
      <c r="A166" s="125"/>
      <c r="B166" s="126"/>
      <c r="C166" s="126"/>
      <c r="D166" s="127"/>
      <c r="E166" s="128"/>
    </row>
    <row r="167" spans="1:5" s="20" customFormat="1" ht="30.75" customHeight="1">
      <c r="A167" s="260" t="s">
        <v>112</v>
      </c>
      <c r="B167" s="260"/>
      <c r="C167" s="260"/>
      <c r="D167" s="260"/>
      <c r="E167" s="260"/>
    </row>
    <row r="168" spans="1:5" s="12" customFormat="1" ht="18.75" customHeight="1">
      <c r="A168" s="261" t="s">
        <v>113</v>
      </c>
      <c r="B168" s="261"/>
      <c r="C168" s="261"/>
      <c r="D168" s="261"/>
      <c r="E168" s="261"/>
    </row>
    <row r="169" spans="1:5" s="12" customFormat="1" ht="18.75" customHeight="1">
      <c r="A169" s="261" t="s">
        <v>114</v>
      </c>
      <c r="B169" s="261"/>
      <c r="C169" s="261"/>
      <c r="D169" s="261"/>
      <c r="E169" s="261"/>
    </row>
    <row r="170" spans="1:5" s="13" customFormat="1" ht="37.5" customHeight="1">
      <c r="A170" s="261" t="s">
        <v>164</v>
      </c>
      <c r="B170" s="261"/>
      <c r="C170" s="261"/>
      <c r="D170" s="261"/>
      <c r="E170" s="261"/>
    </row>
    <row r="171" spans="1:5" s="13" customFormat="1" ht="15.6" customHeight="1">
      <c r="A171" s="81"/>
      <c r="B171" s="81"/>
      <c r="C171" s="80"/>
      <c r="D171" s="82"/>
      <c r="E171" s="57" t="s">
        <v>31</v>
      </c>
    </row>
    <row r="172" spans="1:5" s="11" customFormat="1" ht="60">
      <c r="A172" s="58" t="s">
        <v>40</v>
      </c>
      <c r="B172" s="58" t="s">
        <v>107</v>
      </c>
      <c r="C172" s="58" t="s">
        <v>157</v>
      </c>
      <c r="D172" s="58" t="s">
        <v>44</v>
      </c>
      <c r="E172" s="58" t="s">
        <v>83</v>
      </c>
    </row>
    <row r="173" spans="1:5" ht="17.45" customHeight="1">
      <c r="A173" s="59" t="s">
        <v>6</v>
      </c>
      <c r="B173" s="60">
        <f>B174</f>
        <v>235.1</v>
      </c>
      <c r="C173" s="60">
        <f>C174</f>
        <v>235.1</v>
      </c>
      <c r="D173" s="106">
        <f>C173/B173*100</f>
        <v>100</v>
      </c>
      <c r="E173" s="62"/>
    </row>
    <row r="174" spans="1:5" ht="17.45" customHeight="1">
      <c r="A174" s="63" t="s">
        <v>1</v>
      </c>
      <c r="B174" s="64">
        <f>B176+B177</f>
        <v>235.1</v>
      </c>
      <c r="C174" s="64">
        <f>C176+C177</f>
        <v>235.1</v>
      </c>
      <c r="D174" s="49">
        <f>C174/B174*100</f>
        <v>100</v>
      </c>
      <c r="E174" s="62"/>
    </row>
    <row r="175" spans="1:5" s="11" customFormat="1" ht="67.5" customHeight="1">
      <c r="A175" s="58" t="s">
        <v>40</v>
      </c>
      <c r="B175" s="58" t="s">
        <v>107</v>
      </c>
      <c r="C175" s="58" t="s">
        <v>157</v>
      </c>
      <c r="D175" s="58" t="s">
        <v>44</v>
      </c>
      <c r="E175" s="58" t="s">
        <v>83</v>
      </c>
    </row>
    <row r="176" spans="1:5" s="24" customFormat="1" ht="105">
      <c r="A176" s="65" t="s">
        <v>115</v>
      </c>
      <c r="B176" s="129">
        <v>185.1</v>
      </c>
      <c r="C176" s="129">
        <v>185.1</v>
      </c>
      <c r="D176" s="49">
        <f>C176/B176*100</f>
        <v>100</v>
      </c>
      <c r="E176" s="134"/>
    </row>
    <row r="177" spans="1:5" s="24" customFormat="1" ht="45">
      <c r="A177" s="48" t="s">
        <v>116</v>
      </c>
      <c r="B177" s="94">
        <v>50</v>
      </c>
      <c r="C177" s="49">
        <v>50</v>
      </c>
      <c r="D177" s="49">
        <f>C177/B177*100</f>
        <v>100</v>
      </c>
      <c r="E177" s="227"/>
    </row>
    <row r="178" spans="1:5" s="13" customFormat="1" ht="5.25" customHeight="1">
      <c r="A178" s="125"/>
      <c r="B178" s="126"/>
      <c r="C178" s="126"/>
      <c r="D178" s="127"/>
      <c r="E178" s="128"/>
    </row>
    <row r="179" spans="1:5" s="20" customFormat="1" ht="22.5" customHeight="1">
      <c r="A179" s="260" t="s">
        <v>69</v>
      </c>
      <c r="B179" s="260"/>
      <c r="C179" s="260"/>
      <c r="D179" s="260"/>
      <c r="E179" s="260"/>
    </row>
    <row r="180" spans="1:5" s="12" customFormat="1" ht="18.75" customHeight="1">
      <c r="A180" s="261" t="s">
        <v>13</v>
      </c>
      <c r="B180" s="261"/>
      <c r="C180" s="261"/>
      <c r="D180" s="261"/>
      <c r="E180" s="261"/>
    </row>
    <row r="181" spans="1:5" s="12" customFormat="1" ht="18.75" customHeight="1">
      <c r="A181" s="261" t="s">
        <v>167</v>
      </c>
      <c r="B181" s="261"/>
      <c r="C181" s="261"/>
      <c r="D181" s="261"/>
      <c r="E181" s="261"/>
    </row>
    <row r="182" spans="1:5" s="13" customFormat="1" ht="46.5" customHeight="1">
      <c r="A182" s="261" t="s">
        <v>117</v>
      </c>
      <c r="B182" s="261"/>
      <c r="C182" s="261"/>
      <c r="D182" s="261"/>
      <c r="E182" s="261"/>
    </row>
    <row r="183" spans="1:5" s="13" customFormat="1" ht="15.6" customHeight="1">
      <c r="A183" s="81"/>
      <c r="B183" s="81"/>
      <c r="C183" s="80"/>
      <c r="D183" s="82"/>
      <c r="E183" s="57" t="s">
        <v>31</v>
      </c>
    </row>
    <row r="184" spans="1:5" s="11" customFormat="1" ht="60">
      <c r="A184" s="58" t="s">
        <v>40</v>
      </c>
      <c r="B184" s="58" t="s">
        <v>107</v>
      </c>
      <c r="C184" s="58" t="s">
        <v>157</v>
      </c>
      <c r="D184" s="58" t="s">
        <v>44</v>
      </c>
      <c r="E184" s="58" t="s">
        <v>83</v>
      </c>
    </row>
    <row r="185" spans="1:5" ht="17.45" customHeight="1">
      <c r="A185" s="59" t="s">
        <v>6</v>
      </c>
      <c r="B185" s="60">
        <f>B188+B189</f>
        <v>14272.2</v>
      </c>
      <c r="C185" s="60">
        <f>C188+C189</f>
        <v>14272.2</v>
      </c>
      <c r="D185" s="106">
        <f>C185/B185*100</f>
        <v>100</v>
      </c>
      <c r="E185" s="62"/>
    </row>
    <row r="186" spans="1:5" ht="17.45" customHeight="1">
      <c r="A186" s="63" t="s">
        <v>1</v>
      </c>
      <c r="B186" s="64">
        <f>B185-B187</f>
        <v>4806.6000000000004</v>
      </c>
      <c r="C186" s="64">
        <f>C185-C187</f>
        <v>4806.6000000000004</v>
      </c>
      <c r="D186" s="49">
        <f>C186/B186*100</f>
        <v>100</v>
      </c>
      <c r="E186" s="62"/>
    </row>
    <row r="187" spans="1:5" ht="17.45" customHeight="1">
      <c r="A187" s="63" t="s">
        <v>2</v>
      </c>
      <c r="B187" s="64">
        <v>9465.6</v>
      </c>
      <c r="C187" s="64">
        <v>9465.6</v>
      </c>
      <c r="D187" s="49">
        <f>C187/B187*100</f>
        <v>100</v>
      </c>
      <c r="E187" s="221"/>
    </row>
    <row r="188" spans="1:5" s="24" customFormat="1">
      <c r="A188" s="65" t="s">
        <v>14</v>
      </c>
      <c r="B188" s="129">
        <v>12192.6</v>
      </c>
      <c r="C188" s="129">
        <v>12192.6</v>
      </c>
      <c r="D188" s="49">
        <f>C188/B188*100</f>
        <v>100</v>
      </c>
      <c r="E188" s="134"/>
    </row>
    <row r="189" spans="1:5" s="24" customFormat="1" ht="48" customHeight="1">
      <c r="A189" s="48" t="s">
        <v>93</v>
      </c>
      <c r="B189" s="94">
        <v>2079.6</v>
      </c>
      <c r="C189" s="49">
        <v>2079.6</v>
      </c>
      <c r="D189" s="49">
        <f>C189/B189*100</f>
        <v>100</v>
      </c>
      <c r="E189" s="121"/>
    </row>
    <row r="190" spans="1:5" s="20" customFormat="1" ht="18.75" customHeight="1">
      <c r="A190" s="130"/>
      <c r="B190" s="131"/>
      <c r="C190" s="131"/>
      <c r="D190" s="132"/>
      <c r="E190" s="133"/>
    </row>
    <row r="191" spans="1:5" s="55" customFormat="1" ht="32.25" customHeight="1">
      <c r="A191" s="260" t="s">
        <v>70</v>
      </c>
      <c r="B191" s="260"/>
      <c r="C191" s="260"/>
      <c r="D191" s="260"/>
      <c r="E191" s="260"/>
    </row>
    <row r="192" spans="1:5" s="79" customFormat="1" ht="17.25" customHeight="1">
      <c r="A192" s="261" t="s">
        <v>76</v>
      </c>
      <c r="B192" s="261"/>
      <c r="C192" s="261"/>
      <c r="D192" s="261"/>
      <c r="E192" s="261"/>
    </row>
    <row r="193" spans="1:5" s="79" customFormat="1" ht="15.75" customHeight="1">
      <c r="A193" s="261" t="s">
        <v>118</v>
      </c>
      <c r="B193" s="261"/>
      <c r="C193" s="261"/>
      <c r="D193" s="261"/>
      <c r="E193" s="261"/>
    </row>
    <row r="194" spans="1:5" s="80" customFormat="1" ht="48" customHeight="1">
      <c r="A194" s="261" t="s">
        <v>119</v>
      </c>
      <c r="B194" s="261"/>
      <c r="C194" s="261"/>
      <c r="D194" s="261"/>
      <c r="E194" s="261"/>
    </row>
    <row r="195" spans="1:5" s="80" customFormat="1" ht="17.45" customHeight="1">
      <c r="A195" s="81"/>
      <c r="B195" s="81"/>
      <c r="D195" s="82"/>
      <c r="E195" s="57" t="s">
        <v>31</v>
      </c>
    </row>
    <row r="196" spans="1:5" s="83" customFormat="1" ht="60">
      <c r="A196" s="58" t="s">
        <v>40</v>
      </c>
      <c r="B196" s="58" t="s">
        <v>107</v>
      </c>
      <c r="C196" s="58" t="s">
        <v>157</v>
      </c>
      <c r="D196" s="58" t="s">
        <v>44</v>
      </c>
      <c r="E196" s="58" t="s">
        <v>83</v>
      </c>
    </row>
    <row r="197" spans="1:5" s="84" customFormat="1" ht="17.45" customHeight="1">
      <c r="A197" s="119" t="s">
        <v>6</v>
      </c>
      <c r="B197" s="60">
        <f>B200+B203+B204</f>
        <v>39775</v>
      </c>
      <c r="C197" s="60">
        <f>C200+C203+C204</f>
        <v>39775</v>
      </c>
      <c r="D197" s="61">
        <f t="shared" ref="D197:D203" si="9">C197/B197*100</f>
        <v>100</v>
      </c>
      <c r="E197" s="62"/>
    </row>
    <row r="198" spans="1:5" s="84" customFormat="1">
      <c r="A198" s="120" t="s">
        <v>1</v>
      </c>
      <c r="B198" s="64">
        <f>B197-B199</f>
        <v>1039.6999999999971</v>
      </c>
      <c r="C198" s="64">
        <f>C197-C199</f>
        <v>1039.6999999999971</v>
      </c>
      <c r="D198" s="52">
        <f t="shared" si="9"/>
        <v>100</v>
      </c>
      <c r="E198" s="72"/>
    </row>
    <row r="199" spans="1:5" s="84" customFormat="1" ht="17.45" customHeight="1">
      <c r="A199" s="120" t="s">
        <v>2</v>
      </c>
      <c r="B199" s="64">
        <v>38735.300000000003</v>
      </c>
      <c r="C199" s="64">
        <v>38735.300000000003</v>
      </c>
      <c r="D199" s="52">
        <f t="shared" si="9"/>
        <v>100</v>
      </c>
      <c r="E199" s="62"/>
    </row>
    <row r="200" spans="1:5" s="122" customFormat="1" ht="30">
      <c r="A200" s="48" t="s">
        <v>57</v>
      </c>
      <c r="B200" s="94">
        <v>4273.8</v>
      </c>
      <c r="C200" s="76">
        <v>4273.8</v>
      </c>
      <c r="D200" s="76">
        <f t="shared" si="9"/>
        <v>100</v>
      </c>
      <c r="E200" s="121"/>
    </row>
    <row r="201" spans="1:5" s="122" customFormat="1" ht="30">
      <c r="A201" s="111" t="s">
        <v>81</v>
      </c>
      <c r="B201" s="94">
        <v>318.7</v>
      </c>
      <c r="C201" s="76">
        <v>318.7</v>
      </c>
      <c r="D201" s="76">
        <f t="shared" si="9"/>
        <v>100</v>
      </c>
      <c r="E201" s="121"/>
    </row>
    <row r="202" spans="1:5" s="122" customFormat="1" ht="30">
      <c r="A202" s="111" t="s">
        <v>94</v>
      </c>
      <c r="B202" s="123">
        <v>3895.3</v>
      </c>
      <c r="C202" s="76">
        <v>3895.3</v>
      </c>
      <c r="D202" s="76">
        <f t="shared" si="9"/>
        <v>100</v>
      </c>
      <c r="E202" s="124"/>
    </row>
    <row r="203" spans="1:5" s="122" customFormat="1">
      <c r="A203" s="93" t="s">
        <v>95</v>
      </c>
      <c r="B203" s="94">
        <v>669.2</v>
      </c>
      <c r="C203" s="52">
        <v>669.2</v>
      </c>
      <c r="D203" s="52">
        <f t="shared" si="9"/>
        <v>100</v>
      </c>
      <c r="E203" s="229"/>
    </row>
    <row r="204" spans="1:5" s="122" customFormat="1" ht="30">
      <c r="A204" s="48" t="s">
        <v>21</v>
      </c>
      <c r="B204" s="94">
        <v>34832</v>
      </c>
      <c r="C204" s="94">
        <v>34832</v>
      </c>
      <c r="D204" s="52">
        <f>C204/B204*100</f>
        <v>100</v>
      </c>
      <c r="E204" s="228"/>
    </row>
    <row r="205" spans="1:5" s="20" customFormat="1" ht="3" customHeight="1">
      <c r="A205" s="21"/>
      <c r="B205" s="22"/>
      <c r="C205" s="22"/>
      <c r="D205" s="18"/>
      <c r="E205" s="19"/>
    </row>
    <row r="206" spans="1:5" s="55" customFormat="1" ht="22.15" customHeight="1">
      <c r="A206" s="260" t="s">
        <v>71</v>
      </c>
      <c r="B206" s="260"/>
      <c r="C206" s="260"/>
      <c r="D206" s="260"/>
      <c r="E206" s="260"/>
    </row>
    <row r="207" spans="1:5" s="79" customFormat="1" ht="15.75">
      <c r="A207" s="261" t="s">
        <v>22</v>
      </c>
      <c r="B207" s="261"/>
      <c r="C207" s="261"/>
      <c r="D207" s="261"/>
      <c r="E207" s="261"/>
    </row>
    <row r="208" spans="1:5" s="79" customFormat="1" ht="15.75">
      <c r="A208" s="261" t="s">
        <v>23</v>
      </c>
      <c r="B208" s="261"/>
      <c r="C208" s="261"/>
      <c r="D208" s="261"/>
      <c r="E208" s="261"/>
    </row>
    <row r="209" spans="1:5" s="80" customFormat="1" ht="54" customHeight="1">
      <c r="A209" s="261" t="s">
        <v>150</v>
      </c>
      <c r="B209" s="261"/>
      <c r="C209" s="261"/>
      <c r="D209" s="261"/>
      <c r="E209" s="261"/>
    </row>
    <row r="210" spans="1:5" s="55" customFormat="1" ht="15.6" customHeight="1">
      <c r="A210" s="81"/>
      <c r="B210" s="81"/>
      <c r="D210" s="56"/>
      <c r="E210" s="57" t="s">
        <v>31</v>
      </c>
    </row>
    <row r="211" spans="1:5" s="83" customFormat="1" ht="60">
      <c r="A211" s="58" t="s">
        <v>40</v>
      </c>
      <c r="B211" s="58" t="s">
        <v>107</v>
      </c>
      <c r="C211" s="58" t="s">
        <v>157</v>
      </c>
      <c r="D211" s="58" t="s">
        <v>44</v>
      </c>
      <c r="E211" s="58" t="s">
        <v>83</v>
      </c>
    </row>
    <row r="212" spans="1:5" s="84" customFormat="1" ht="17.45" customHeight="1">
      <c r="A212" s="59" t="s">
        <v>6</v>
      </c>
      <c r="B212" s="60">
        <f>B214+B216+B217+B218+B219</f>
        <v>22609.599999999999</v>
      </c>
      <c r="C212" s="60">
        <f>C214+C216+C217+C218+C219</f>
        <v>22609.599999999999</v>
      </c>
      <c r="D212" s="61">
        <f t="shared" ref="D212:D219" si="10">C212/B212*100</f>
        <v>100</v>
      </c>
      <c r="E212" s="62"/>
    </row>
    <row r="213" spans="1:5" s="84" customFormat="1" ht="17.45" customHeight="1">
      <c r="A213" s="63" t="s">
        <v>1</v>
      </c>
      <c r="B213" s="64">
        <f>B214+B216+B217+B218+B219</f>
        <v>22609.599999999999</v>
      </c>
      <c r="C213" s="64">
        <f>C214+C216+C217+C218+C219</f>
        <v>22609.599999999999</v>
      </c>
      <c r="D213" s="52">
        <f t="shared" si="10"/>
        <v>100</v>
      </c>
      <c r="E213" s="62"/>
    </row>
    <row r="214" spans="1:5" s="84" customFormat="1" ht="60">
      <c r="A214" s="77" t="s">
        <v>96</v>
      </c>
      <c r="B214" s="64">
        <v>923.8</v>
      </c>
      <c r="C214" s="64">
        <v>923.8</v>
      </c>
      <c r="D214" s="76">
        <f t="shared" si="10"/>
        <v>100</v>
      </c>
      <c r="E214" s="222"/>
    </row>
    <row r="215" spans="1:5" s="83" customFormat="1" ht="60">
      <c r="A215" s="58" t="s">
        <v>40</v>
      </c>
      <c r="B215" s="58" t="s">
        <v>107</v>
      </c>
      <c r="C215" s="58" t="s">
        <v>157</v>
      </c>
      <c r="D215" s="58" t="s">
        <v>44</v>
      </c>
      <c r="E215" s="58" t="s">
        <v>83</v>
      </c>
    </row>
    <row r="216" spans="1:5" s="84" customFormat="1" ht="51.75" customHeight="1">
      <c r="A216" s="77" t="s">
        <v>46</v>
      </c>
      <c r="B216" s="64">
        <v>210.9</v>
      </c>
      <c r="C216" s="64">
        <v>210.9</v>
      </c>
      <c r="D216" s="76">
        <f t="shared" si="10"/>
        <v>100</v>
      </c>
      <c r="E216" s="104"/>
    </row>
    <row r="217" spans="1:5" ht="63" customHeight="1">
      <c r="A217" s="77" t="s">
        <v>72</v>
      </c>
      <c r="B217" s="64">
        <v>2566.6</v>
      </c>
      <c r="C217" s="64">
        <v>2566.6</v>
      </c>
      <c r="D217" s="76">
        <f t="shared" si="10"/>
        <v>100</v>
      </c>
      <c r="E217" s="116"/>
    </row>
    <row r="218" spans="1:5" ht="30">
      <c r="A218" s="77" t="s">
        <v>47</v>
      </c>
      <c r="B218" s="117">
        <v>4100.2</v>
      </c>
      <c r="C218" s="117">
        <v>4100.2</v>
      </c>
      <c r="D218" s="76">
        <f t="shared" si="10"/>
        <v>100</v>
      </c>
      <c r="E218" s="72"/>
    </row>
    <row r="219" spans="1:5" ht="45">
      <c r="A219" s="77" t="s">
        <v>48</v>
      </c>
      <c r="B219" s="117">
        <v>14808.1</v>
      </c>
      <c r="C219" s="117">
        <v>14808.1</v>
      </c>
      <c r="D219" s="76">
        <f t="shared" si="10"/>
        <v>100</v>
      </c>
      <c r="E219" s="73"/>
    </row>
    <row r="220" spans="1:5">
      <c r="A220" s="244"/>
      <c r="B220" s="245"/>
      <c r="C220" s="245"/>
      <c r="D220" s="114"/>
      <c r="E220" s="246"/>
    </row>
    <row r="221" spans="1:5" s="13" customFormat="1" ht="18" customHeight="1">
      <c r="A221" s="118"/>
      <c r="B221" s="118"/>
      <c r="C221" s="118"/>
      <c r="D221" s="82"/>
      <c r="E221" s="82"/>
    </row>
    <row r="222" spans="1:5" s="20" customFormat="1" ht="17.25" customHeight="1">
      <c r="A222" s="260" t="s">
        <v>105</v>
      </c>
      <c r="B222" s="260"/>
      <c r="C222" s="260"/>
      <c r="D222" s="260"/>
      <c r="E222" s="260"/>
    </row>
    <row r="223" spans="1:5" s="12" customFormat="1" ht="25.5" customHeight="1">
      <c r="A223" s="261" t="s">
        <v>106</v>
      </c>
      <c r="B223" s="261"/>
      <c r="C223" s="261"/>
      <c r="D223" s="261"/>
      <c r="E223" s="261"/>
    </row>
    <row r="224" spans="1:5" s="12" customFormat="1" ht="33.75" customHeight="1">
      <c r="A224" s="261" t="s">
        <v>149</v>
      </c>
      <c r="B224" s="261"/>
      <c r="C224" s="261"/>
      <c r="D224" s="261"/>
      <c r="E224" s="261"/>
    </row>
    <row r="225" spans="1:6" s="13" customFormat="1" ht="23.25" customHeight="1">
      <c r="A225" s="261" t="s">
        <v>43</v>
      </c>
      <c r="B225" s="261"/>
      <c r="C225" s="261"/>
      <c r="D225" s="261"/>
      <c r="E225" s="261"/>
    </row>
    <row r="226" spans="1:6" s="13" customFormat="1" ht="13.5" customHeight="1">
      <c r="A226" s="240"/>
      <c r="B226" s="240"/>
      <c r="C226" s="240"/>
      <c r="D226" s="240"/>
      <c r="E226" s="240"/>
    </row>
    <row r="227" spans="1:6" s="13" customFormat="1" ht="15.6" customHeight="1">
      <c r="A227" s="81"/>
      <c r="B227" s="81"/>
      <c r="C227" s="80"/>
      <c r="D227" s="82"/>
      <c r="E227" s="57" t="s">
        <v>31</v>
      </c>
    </row>
    <row r="228" spans="1:6" s="11" customFormat="1" ht="67.5" customHeight="1">
      <c r="A228" s="58" t="s">
        <v>40</v>
      </c>
      <c r="B228" s="58" t="s">
        <v>107</v>
      </c>
      <c r="C228" s="58" t="s">
        <v>157</v>
      </c>
      <c r="D228" s="58" t="s">
        <v>44</v>
      </c>
      <c r="E228" s="58" t="s">
        <v>83</v>
      </c>
    </row>
    <row r="229" spans="1:6" ht="26.25" customHeight="1">
      <c r="A229" s="59" t="s">
        <v>6</v>
      </c>
      <c r="B229" s="60">
        <f>B234+B235</f>
        <v>205448.5</v>
      </c>
      <c r="C229" s="60">
        <f>C234+C235</f>
        <v>193857.9</v>
      </c>
      <c r="D229" s="61">
        <f t="shared" ref="D229:D235" si="11">C229/B229*100</f>
        <v>94.358391519042485</v>
      </c>
      <c r="E229" s="62"/>
    </row>
    <row r="230" spans="1:6" ht="23.25" customHeight="1">
      <c r="A230" s="63" t="s">
        <v>1</v>
      </c>
      <c r="B230" s="64">
        <f>B229-B231</f>
        <v>196458.5</v>
      </c>
      <c r="C230" s="64">
        <f>C229-C231</f>
        <v>184867.9</v>
      </c>
      <c r="D230" s="52">
        <f t="shared" si="11"/>
        <v>94.100229819529318</v>
      </c>
      <c r="E230" s="62"/>
    </row>
    <row r="231" spans="1:6" ht="18.75" customHeight="1">
      <c r="A231" s="63" t="s">
        <v>2</v>
      </c>
      <c r="B231" s="64">
        <v>8990</v>
      </c>
      <c r="C231" s="64">
        <v>8990</v>
      </c>
      <c r="D231" s="52">
        <f t="shared" si="11"/>
        <v>100</v>
      </c>
      <c r="E231" s="62"/>
    </row>
    <row r="232" spans="1:6" ht="24.75" customHeight="1">
      <c r="A232" s="63" t="s">
        <v>3</v>
      </c>
      <c r="B232" s="64">
        <v>5730.1</v>
      </c>
      <c r="C232" s="64">
        <v>5730.1</v>
      </c>
      <c r="D232" s="52">
        <f t="shared" si="11"/>
        <v>100</v>
      </c>
      <c r="E232" s="62"/>
    </row>
    <row r="233" spans="1:6" s="11" customFormat="1" ht="60">
      <c r="A233" s="58" t="s">
        <v>40</v>
      </c>
      <c r="B233" s="58" t="s">
        <v>107</v>
      </c>
      <c r="C233" s="58" t="s">
        <v>157</v>
      </c>
      <c r="D233" s="58" t="s">
        <v>44</v>
      </c>
      <c r="E233" s="58" t="s">
        <v>83</v>
      </c>
    </row>
    <row r="234" spans="1:6" ht="165" customHeight="1">
      <c r="A234" s="77" t="s">
        <v>49</v>
      </c>
      <c r="B234" s="64">
        <v>189092.8</v>
      </c>
      <c r="C234" s="64">
        <v>177502.3</v>
      </c>
      <c r="D234" s="76">
        <f t="shared" si="11"/>
        <v>93.870469949146667</v>
      </c>
      <c r="E234" s="51" t="s">
        <v>171</v>
      </c>
      <c r="F234" s="31"/>
    </row>
    <row r="235" spans="1:6" ht="30">
      <c r="A235" s="111" t="s">
        <v>58</v>
      </c>
      <c r="B235" s="64">
        <v>16355.7</v>
      </c>
      <c r="C235" s="64">
        <v>16355.6</v>
      </c>
      <c r="D235" s="76">
        <f t="shared" si="11"/>
        <v>99.999388592356169</v>
      </c>
      <c r="E235" s="51"/>
      <c r="F235" s="31"/>
    </row>
    <row r="236" spans="1:6" ht="12" customHeight="1">
      <c r="A236" s="112"/>
      <c r="B236" s="113"/>
      <c r="C236" s="113"/>
      <c r="D236" s="114"/>
      <c r="E236" s="115"/>
    </row>
    <row r="237" spans="1:6" s="55" customFormat="1" ht="22.5" customHeight="1">
      <c r="A237" s="260" t="s">
        <v>73</v>
      </c>
      <c r="B237" s="260"/>
      <c r="C237" s="260"/>
      <c r="D237" s="260"/>
      <c r="E237" s="260"/>
    </row>
    <row r="238" spans="1:6" s="79" customFormat="1" ht="24" customHeight="1">
      <c r="A238" s="261" t="s">
        <v>165</v>
      </c>
      <c r="B238" s="261"/>
      <c r="C238" s="261"/>
      <c r="D238" s="261"/>
      <c r="E238" s="261"/>
    </row>
    <row r="239" spans="1:6" s="79" customFormat="1" ht="28.5" customHeight="1">
      <c r="A239" s="261" t="s">
        <v>30</v>
      </c>
      <c r="B239" s="261"/>
      <c r="C239" s="261"/>
      <c r="D239" s="261"/>
      <c r="E239" s="261"/>
    </row>
    <row r="240" spans="1:6" s="80" customFormat="1" ht="84" customHeight="1">
      <c r="A240" s="261" t="s">
        <v>148</v>
      </c>
      <c r="B240" s="261"/>
      <c r="C240" s="261"/>
      <c r="D240" s="261"/>
      <c r="E240" s="261"/>
    </row>
    <row r="241" spans="1:6" s="55" customFormat="1" ht="14.25" customHeight="1">
      <c r="A241" s="81"/>
      <c r="B241" s="81"/>
      <c r="D241" s="56"/>
      <c r="E241" s="57" t="s">
        <v>31</v>
      </c>
    </row>
    <row r="242" spans="1:6" s="83" customFormat="1" ht="60">
      <c r="A242" s="58" t="s">
        <v>40</v>
      </c>
      <c r="B242" s="58" t="s">
        <v>107</v>
      </c>
      <c r="C242" s="58" t="s">
        <v>157</v>
      </c>
      <c r="D242" s="58" t="s">
        <v>44</v>
      </c>
      <c r="E242" s="58" t="s">
        <v>83</v>
      </c>
    </row>
    <row r="243" spans="1:6">
      <c r="A243" s="59" t="s">
        <v>6</v>
      </c>
      <c r="B243" s="249">
        <f>B246+B248+B249+B250+B251+B252</f>
        <v>78405</v>
      </c>
      <c r="C243" s="249">
        <f>C246+C248+C249+C250+C251+C252</f>
        <v>77741.5</v>
      </c>
      <c r="D243" s="151">
        <f>C243/B243*100</f>
        <v>99.153752949429247</v>
      </c>
      <c r="E243" s="41"/>
    </row>
    <row r="244" spans="1:6">
      <c r="A244" s="63" t="s">
        <v>1</v>
      </c>
      <c r="B244" s="250">
        <f>B243-B245</f>
        <v>74246.7</v>
      </c>
      <c r="C244" s="250">
        <f>C243-C245</f>
        <v>73946.899999999994</v>
      </c>
      <c r="D244" s="50">
        <f>C244/B244*100</f>
        <v>99.596211010051618</v>
      </c>
      <c r="E244" s="41"/>
    </row>
    <row r="245" spans="1:6">
      <c r="A245" s="63" t="s">
        <v>2</v>
      </c>
      <c r="B245" s="251">
        <v>4158.3</v>
      </c>
      <c r="C245" s="250">
        <v>3794.6</v>
      </c>
      <c r="D245" s="50">
        <f>C245/B245*100</f>
        <v>91.25363730370583</v>
      </c>
      <c r="E245" s="41"/>
    </row>
    <row r="246" spans="1:6" s="9" customFormat="1" ht="30">
      <c r="A246" s="102" t="s">
        <v>50</v>
      </c>
      <c r="B246" s="94">
        <v>4059.3</v>
      </c>
      <c r="C246" s="94">
        <v>3676.4</v>
      </c>
      <c r="D246" s="49">
        <f>C246/B246*100</f>
        <v>90.567339196413172</v>
      </c>
      <c r="E246" s="230"/>
      <c r="F246" s="108"/>
    </row>
    <row r="247" spans="1:6" s="83" customFormat="1" ht="60">
      <c r="A247" s="58" t="s">
        <v>40</v>
      </c>
      <c r="B247" s="58" t="s">
        <v>107</v>
      </c>
      <c r="C247" s="58" t="s">
        <v>157</v>
      </c>
      <c r="D247" s="58" t="s">
        <v>44</v>
      </c>
      <c r="E247" s="58" t="s">
        <v>83</v>
      </c>
    </row>
    <row r="248" spans="1:6" s="39" customFormat="1" ht="50.25" customHeight="1">
      <c r="A248" s="103" t="s">
        <v>51</v>
      </c>
      <c r="B248" s="248">
        <v>24180.5</v>
      </c>
      <c r="C248" s="248">
        <v>24049.5</v>
      </c>
      <c r="D248" s="105">
        <f>C248/B248*100</f>
        <v>99.458241144724056</v>
      </c>
      <c r="E248" s="73" t="s">
        <v>175</v>
      </c>
    </row>
    <row r="249" spans="1:6" s="17" customFormat="1" ht="45.75" customHeight="1">
      <c r="A249" s="102" t="s">
        <v>52</v>
      </c>
      <c r="B249" s="94">
        <v>26058.9</v>
      </c>
      <c r="C249" s="94">
        <v>26038.6</v>
      </c>
      <c r="D249" s="49">
        <f>C249/B249*100</f>
        <v>99.922099551400862</v>
      </c>
      <c r="E249" s="73"/>
    </row>
    <row r="250" spans="1:6" s="13" customFormat="1" ht="45">
      <c r="A250" s="102" t="s">
        <v>53</v>
      </c>
      <c r="B250" s="247">
        <v>861.5</v>
      </c>
      <c r="C250" s="247">
        <v>814.3</v>
      </c>
      <c r="D250" s="49">
        <f>C250/B250*100</f>
        <v>94.52118398142774</v>
      </c>
      <c r="E250" s="231" t="s">
        <v>176</v>
      </c>
      <c r="F250" s="109"/>
    </row>
    <row r="251" spans="1:6" s="13" customFormat="1" ht="93" customHeight="1">
      <c r="A251" s="93" t="s">
        <v>74</v>
      </c>
      <c r="B251" s="183">
        <v>22909.3</v>
      </c>
      <c r="C251" s="183">
        <v>22827.200000000001</v>
      </c>
      <c r="D251" s="95">
        <f>C251/B251*100</f>
        <v>99.641630254961967</v>
      </c>
      <c r="E251" s="224" t="s">
        <v>177</v>
      </c>
      <c r="F251" s="110"/>
    </row>
    <row r="252" spans="1:6" s="13" customFormat="1" ht="26.25" customHeight="1">
      <c r="A252" s="93" t="s">
        <v>124</v>
      </c>
      <c r="B252" s="183">
        <v>335.5</v>
      </c>
      <c r="C252" s="183">
        <v>335.5</v>
      </c>
      <c r="D252" s="95">
        <f>C252/B252*100</f>
        <v>100</v>
      </c>
      <c r="E252" s="45"/>
    </row>
    <row r="253" spans="1:6" s="80" customFormat="1" ht="3.75" customHeight="1">
      <c r="A253" s="87"/>
      <c r="B253" s="89"/>
      <c r="C253" s="89"/>
      <c r="D253" s="90"/>
      <c r="E253" s="91"/>
    </row>
    <row r="254" spans="1:6" s="55" customFormat="1" ht="18.75" customHeight="1">
      <c r="A254" s="260" t="s">
        <v>75</v>
      </c>
      <c r="B254" s="260"/>
      <c r="C254" s="260"/>
      <c r="D254" s="260"/>
      <c r="E254" s="260"/>
    </row>
    <row r="255" spans="1:6" s="79" customFormat="1" ht="16.149999999999999" customHeight="1">
      <c r="A255" s="261" t="s">
        <v>97</v>
      </c>
      <c r="B255" s="261"/>
      <c r="C255" s="261"/>
      <c r="D255" s="261"/>
      <c r="E255" s="261"/>
    </row>
    <row r="256" spans="1:6" s="79" customFormat="1" ht="15.75">
      <c r="A256" s="261" t="s">
        <v>98</v>
      </c>
      <c r="B256" s="261"/>
      <c r="C256" s="261"/>
      <c r="D256" s="261"/>
      <c r="E256" s="261"/>
    </row>
    <row r="257" spans="1:5" s="80" customFormat="1" ht="15.75">
      <c r="A257" s="261" t="s">
        <v>147</v>
      </c>
      <c r="B257" s="261"/>
      <c r="C257" s="261"/>
      <c r="D257" s="261"/>
      <c r="E257" s="261"/>
    </row>
    <row r="258" spans="1:5" s="80" customFormat="1" ht="15.75" customHeight="1">
      <c r="A258" s="81"/>
      <c r="B258" s="81"/>
      <c r="D258" s="82"/>
      <c r="E258" s="57" t="s">
        <v>31</v>
      </c>
    </row>
    <row r="259" spans="1:5" s="92" customFormat="1" ht="60">
      <c r="A259" s="58" t="s">
        <v>40</v>
      </c>
      <c r="B259" s="58" t="s">
        <v>107</v>
      </c>
      <c r="C259" s="58" t="s">
        <v>157</v>
      </c>
      <c r="D259" s="58" t="s">
        <v>44</v>
      </c>
      <c r="E259" s="58" t="s">
        <v>83</v>
      </c>
    </row>
    <row r="260" spans="1:5" s="84" customFormat="1" ht="17.25" customHeight="1">
      <c r="A260" s="59" t="s">
        <v>6</v>
      </c>
      <c r="B260" s="60">
        <f>B262</f>
        <v>32249.9</v>
      </c>
      <c r="C260" s="60">
        <f>C262</f>
        <v>32205.599999999999</v>
      </c>
      <c r="D260" s="60">
        <f>D261</f>
        <v>99.862635232977453</v>
      </c>
      <c r="E260" s="62"/>
    </row>
    <row r="261" spans="1:5" s="84" customFormat="1">
      <c r="A261" s="63" t="s">
        <v>1</v>
      </c>
      <c r="B261" s="64">
        <f>B262</f>
        <v>32249.9</v>
      </c>
      <c r="C261" s="64">
        <f>C262</f>
        <v>32205.599999999999</v>
      </c>
      <c r="D261" s="64">
        <f>C261/B261*100</f>
        <v>99.862635232977453</v>
      </c>
      <c r="E261" s="62"/>
    </row>
    <row r="262" spans="1:5" s="84" customFormat="1" ht="32.25" customHeight="1">
      <c r="A262" s="93" t="s">
        <v>79</v>
      </c>
      <c r="B262" s="95">
        <v>32249.9</v>
      </c>
      <c r="C262" s="96">
        <v>32205.599999999999</v>
      </c>
      <c r="D262" s="97">
        <f>C262/B262*100</f>
        <v>99.862635232977453</v>
      </c>
      <c r="E262" s="72"/>
    </row>
    <row r="263" spans="1:5" s="84" customFormat="1" ht="11.25" customHeight="1">
      <c r="A263" s="87"/>
      <c r="B263" s="98"/>
      <c r="C263" s="99"/>
      <c r="D263" s="100"/>
      <c r="E263" s="101"/>
    </row>
    <row r="264" spans="1:5" s="55" customFormat="1" ht="28.5" customHeight="1">
      <c r="A264" s="260" t="s">
        <v>80</v>
      </c>
      <c r="B264" s="260"/>
      <c r="C264" s="260"/>
      <c r="D264" s="260"/>
      <c r="E264" s="260"/>
    </row>
    <row r="265" spans="1:5" s="79" customFormat="1" ht="15.75">
      <c r="A265" s="261" t="s">
        <v>27</v>
      </c>
      <c r="B265" s="261"/>
      <c r="C265" s="261"/>
      <c r="D265" s="261"/>
      <c r="E265" s="261"/>
    </row>
    <row r="266" spans="1:5" s="79" customFormat="1" ht="15.75">
      <c r="A266" s="261" t="s">
        <v>125</v>
      </c>
      <c r="B266" s="261"/>
      <c r="C266" s="261"/>
      <c r="D266" s="261"/>
      <c r="E266" s="261"/>
    </row>
    <row r="267" spans="1:5" s="80" customFormat="1" ht="50.25" customHeight="1">
      <c r="A267" s="261" t="s">
        <v>146</v>
      </c>
      <c r="B267" s="261"/>
      <c r="C267" s="261"/>
      <c r="D267" s="261"/>
      <c r="E267" s="261"/>
    </row>
    <row r="268" spans="1:5" s="80" customFormat="1" ht="15.6" customHeight="1">
      <c r="A268" s="81"/>
      <c r="B268" s="81"/>
      <c r="D268" s="82"/>
      <c r="E268" s="57" t="s">
        <v>31</v>
      </c>
    </row>
    <row r="269" spans="1:5" s="83" customFormat="1" ht="60">
      <c r="A269" s="58" t="s">
        <v>40</v>
      </c>
      <c r="B269" s="58" t="s">
        <v>107</v>
      </c>
      <c r="C269" s="58" t="s">
        <v>157</v>
      </c>
      <c r="D269" s="58" t="s">
        <v>44</v>
      </c>
      <c r="E269" s="58" t="s">
        <v>83</v>
      </c>
    </row>
    <row r="270" spans="1:5" s="84" customFormat="1" ht="17.25" customHeight="1">
      <c r="A270" s="59" t="s">
        <v>6</v>
      </c>
      <c r="B270" s="60">
        <f>B274+B275</f>
        <v>490566.2</v>
      </c>
      <c r="C270" s="60">
        <f>C274+C275</f>
        <v>483485.89999999997</v>
      </c>
      <c r="D270" s="61">
        <f t="shared" ref="D270:D275" si="12">C270/B270*100</f>
        <v>98.556708554319471</v>
      </c>
      <c r="E270" s="62"/>
    </row>
    <row r="271" spans="1:5" s="84" customFormat="1" ht="16.5" customHeight="1">
      <c r="A271" s="63" t="s">
        <v>1</v>
      </c>
      <c r="B271" s="64">
        <f>B270-B272-B273</f>
        <v>469537.8</v>
      </c>
      <c r="C271" s="64">
        <f>C270-C272-C273</f>
        <v>462480.49999999994</v>
      </c>
      <c r="D271" s="52">
        <f t="shared" si="12"/>
        <v>98.496968721155127</v>
      </c>
      <c r="E271" s="62"/>
    </row>
    <row r="272" spans="1:5" s="84" customFormat="1" ht="16.5" customHeight="1">
      <c r="A272" s="63" t="s">
        <v>2</v>
      </c>
      <c r="B272" s="64">
        <v>15863.4</v>
      </c>
      <c r="C272" s="64">
        <v>15840.4</v>
      </c>
      <c r="D272" s="52">
        <f t="shared" si="12"/>
        <v>99.855012166370386</v>
      </c>
      <c r="E272" s="62"/>
    </row>
    <row r="273" spans="1:6" s="84" customFormat="1" ht="16.5" customHeight="1">
      <c r="A273" s="63" t="s">
        <v>3</v>
      </c>
      <c r="B273" s="64">
        <v>5165</v>
      </c>
      <c r="C273" s="64">
        <v>5165</v>
      </c>
      <c r="D273" s="52">
        <f t="shared" si="12"/>
        <v>100</v>
      </c>
      <c r="E273" s="62"/>
    </row>
    <row r="274" spans="1:6" s="84" customFormat="1" ht="183" customHeight="1">
      <c r="A274" s="65" t="s">
        <v>28</v>
      </c>
      <c r="B274" s="85">
        <v>489647.9</v>
      </c>
      <c r="C274" s="85">
        <v>482567.6</v>
      </c>
      <c r="D274" s="52">
        <f t="shared" si="12"/>
        <v>98.55400176330788</v>
      </c>
      <c r="E274" s="73" t="s">
        <v>178</v>
      </c>
    </row>
    <row r="275" spans="1:6" s="84" customFormat="1" ht="30">
      <c r="A275" s="65" t="s">
        <v>29</v>
      </c>
      <c r="B275" s="86">
        <v>918.3</v>
      </c>
      <c r="C275" s="86">
        <v>918.3</v>
      </c>
      <c r="D275" s="52">
        <f t="shared" si="12"/>
        <v>100</v>
      </c>
      <c r="E275" s="72"/>
    </row>
    <row r="276" spans="1:6" ht="7.5" customHeight="1">
      <c r="A276" s="2"/>
      <c r="B276" s="3"/>
      <c r="C276" s="3"/>
    </row>
    <row r="277" spans="1:6" s="20" customFormat="1" ht="30.75" customHeight="1">
      <c r="A277" s="264" t="s">
        <v>144</v>
      </c>
      <c r="B277" s="264"/>
      <c r="C277" s="264"/>
      <c r="D277" s="264"/>
      <c r="E277" s="264"/>
    </row>
    <row r="278" spans="1:6" s="12" customFormat="1" ht="24" customHeight="1">
      <c r="A278" s="261" t="s">
        <v>32</v>
      </c>
      <c r="B278" s="261"/>
      <c r="C278" s="261"/>
      <c r="D278" s="261"/>
      <c r="E278" s="261"/>
    </row>
    <row r="279" spans="1:6" s="12" customFormat="1" ht="34.5" customHeight="1">
      <c r="A279" s="261" t="s">
        <v>126</v>
      </c>
      <c r="B279" s="261"/>
      <c r="C279" s="261"/>
      <c r="D279" s="261"/>
      <c r="E279" s="261"/>
    </row>
    <row r="280" spans="1:6" s="13" customFormat="1" ht="31.5" customHeight="1">
      <c r="A280" s="261" t="s">
        <v>145</v>
      </c>
      <c r="B280" s="261"/>
      <c r="C280" s="261"/>
      <c r="D280" s="261"/>
      <c r="E280" s="261"/>
    </row>
    <row r="281" spans="1:6" s="20" customFormat="1" ht="19.5" customHeight="1">
      <c r="A281" s="71"/>
      <c r="B281" s="71"/>
      <c r="C281" s="55"/>
      <c r="D281" s="56"/>
      <c r="E281" s="57" t="s">
        <v>31</v>
      </c>
    </row>
    <row r="282" spans="1:6" s="11" customFormat="1" ht="60">
      <c r="A282" s="58" t="s">
        <v>40</v>
      </c>
      <c r="B282" s="58" t="s">
        <v>107</v>
      </c>
      <c r="C282" s="58" t="s">
        <v>157</v>
      </c>
      <c r="D282" s="58" t="s">
        <v>44</v>
      </c>
      <c r="E282" s="58" t="s">
        <v>83</v>
      </c>
    </row>
    <row r="283" spans="1:6">
      <c r="A283" s="59" t="s">
        <v>6</v>
      </c>
      <c r="B283" s="60">
        <f>B287</f>
        <v>521213.7</v>
      </c>
      <c r="C283" s="60">
        <f>C287</f>
        <v>461412.5</v>
      </c>
      <c r="D283" s="61">
        <f>C283/B283*100</f>
        <v>88.526548707372811</v>
      </c>
      <c r="E283" s="62"/>
    </row>
    <row r="284" spans="1:6" s="11" customFormat="1" ht="60">
      <c r="A284" s="58" t="s">
        <v>40</v>
      </c>
      <c r="B284" s="58" t="s">
        <v>107</v>
      </c>
      <c r="C284" s="58" t="s">
        <v>157</v>
      </c>
      <c r="D284" s="58" t="s">
        <v>44</v>
      </c>
      <c r="E284" s="58" t="s">
        <v>83</v>
      </c>
    </row>
    <row r="285" spans="1:6">
      <c r="A285" s="63" t="s">
        <v>1</v>
      </c>
      <c r="B285" s="64">
        <f>B283-B286</f>
        <v>362677.4</v>
      </c>
      <c r="C285" s="64">
        <f>C283-C286</f>
        <v>302958.7</v>
      </c>
      <c r="D285" s="52">
        <f>C285/B285*100</f>
        <v>83.533934014085247</v>
      </c>
      <c r="E285" s="62"/>
    </row>
    <row r="286" spans="1:6">
      <c r="A286" s="63" t="s">
        <v>2</v>
      </c>
      <c r="B286" s="64">
        <v>158536.29999999999</v>
      </c>
      <c r="C286" s="64">
        <v>158453.79999999999</v>
      </c>
      <c r="D286" s="52">
        <f>C286/B286*100</f>
        <v>99.947961444792142</v>
      </c>
      <c r="E286" s="62"/>
    </row>
    <row r="287" spans="1:6" ht="390" customHeight="1">
      <c r="A287" s="65" t="s">
        <v>100</v>
      </c>
      <c r="B287" s="72">
        <v>521213.7</v>
      </c>
      <c r="C287" s="72">
        <v>461412.5</v>
      </c>
      <c r="D287" s="52">
        <f>C287/B287*100</f>
        <v>88.526548707372811</v>
      </c>
      <c r="E287" s="73" t="s">
        <v>166</v>
      </c>
      <c r="F287" s="31"/>
    </row>
    <row r="288" spans="1:6" s="26" customFormat="1" ht="16.149999999999999" customHeight="1">
      <c r="A288" s="74" t="s">
        <v>42</v>
      </c>
      <c r="B288" s="75">
        <v>31589.9</v>
      </c>
      <c r="C288" s="75">
        <v>31589.9</v>
      </c>
      <c r="D288" s="76">
        <f>C288/B288*100</f>
        <v>100</v>
      </c>
      <c r="E288" s="51"/>
    </row>
    <row r="289" spans="1:6" s="26" customFormat="1" ht="17.25" customHeight="1">
      <c r="A289" s="77" t="s">
        <v>64</v>
      </c>
      <c r="B289" s="78">
        <v>331.7</v>
      </c>
      <c r="C289" s="78">
        <v>331.7</v>
      </c>
      <c r="D289" s="76">
        <f>C289/B289*100</f>
        <v>100</v>
      </c>
      <c r="E289" s="226"/>
      <c r="F289" s="225"/>
    </row>
    <row r="290" spans="1:6" s="26" customFormat="1" ht="7.5" customHeight="1">
      <c r="A290" s="46"/>
      <c r="B290" s="6"/>
      <c r="C290" s="6"/>
      <c r="D290" s="23"/>
      <c r="E290" s="47"/>
    </row>
    <row r="291" spans="1:6" s="9" customFormat="1" ht="49.5" customHeight="1">
      <c r="A291" s="263" t="s">
        <v>141</v>
      </c>
      <c r="B291" s="263"/>
      <c r="C291" s="263"/>
      <c r="D291" s="263"/>
      <c r="E291" s="263"/>
    </row>
    <row r="292" spans="1:6" s="9" customFormat="1" ht="14.25" customHeight="1">
      <c r="A292" s="66"/>
      <c r="B292" s="66"/>
      <c r="C292" s="66"/>
      <c r="D292" s="67"/>
      <c r="E292" s="68"/>
    </row>
    <row r="293" spans="1:6" s="34" customFormat="1" ht="12.6" customHeight="1">
      <c r="A293" s="35"/>
      <c r="B293" s="36"/>
      <c r="C293" s="36"/>
      <c r="D293" s="33"/>
      <c r="E293" s="33"/>
    </row>
    <row r="294" spans="1:6" s="34" customFormat="1" ht="13.15" customHeight="1">
      <c r="A294" s="37"/>
      <c r="B294" s="38"/>
      <c r="C294" s="38"/>
      <c r="D294" s="33"/>
      <c r="E294" s="33"/>
    </row>
    <row r="295" spans="1:6" ht="0.6" customHeight="1">
      <c r="A295" s="27"/>
      <c r="B295" s="8"/>
    </row>
    <row r="297" spans="1:6">
      <c r="A297" s="29"/>
      <c r="B297" s="30"/>
      <c r="C297" s="30"/>
    </row>
    <row r="298" spans="1:6">
      <c r="A298" s="29"/>
      <c r="B298" s="30"/>
      <c r="C298" s="30"/>
    </row>
    <row r="299" spans="1:6">
      <c r="A299" s="29"/>
      <c r="B299" s="30"/>
      <c r="C299" s="30"/>
    </row>
    <row r="300" spans="1:6">
      <c r="A300" s="29"/>
      <c r="B300" s="31"/>
      <c r="C300" s="31"/>
    </row>
    <row r="301" spans="1:6">
      <c r="A301" s="29"/>
      <c r="B301" s="1"/>
      <c r="C301" s="32"/>
    </row>
    <row r="302" spans="1:6">
      <c r="A302" s="29"/>
      <c r="B302" s="31"/>
      <c r="C302" s="31"/>
    </row>
    <row r="303" spans="1:6">
      <c r="A303" s="29"/>
      <c r="B303" s="31"/>
      <c r="C303" s="31"/>
    </row>
    <row r="304" spans="1:6">
      <c r="B304" s="31"/>
      <c r="C304" s="31"/>
    </row>
    <row r="305" spans="1:3">
      <c r="A305" s="29"/>
      <c r="B305" s="31"/>
      <c r="C305" s="31"/>
    </row>
    <row r="306" spans="1:3">
      <c r="B306" s="1"/>
      <c r="C306" s="32"/>
    </row>
    <row r="307" spans="1:3">
      <c r="B307" s="31"/>
      <c r="C307" s="31"/>
    </row>
    <row r="308" spans="1:3">
      <c r="B308" s="31"/>
      <c r="C308" s="31"/>
    </row>
    <row r="309" spans="1:3">
      <c r="B309" s="30"/>
      <c r="C309" s="30"/>
    </row>
    <row r="310" spans="1:3">
      <c r="B310" s="31"/>
      <c r="C310" s="31"/>
    </row>
    <row r="311" spans="1:3">
      <c r="B311" s="31"/>
      <c r="C311" s="31"/>
    </row>
    <row r="312" spans="1:3">
      <c r="B312" s="31"/>
      <c r="C312" s="31"/>
    </row>
    <row r="313" spans="1:3">
      <c r="B313" s="31"/>
      <c r="C313" s="31"/>
    </row>
    <row r="314" spans="1:3">
      <c r="B314" s="31"/>
      <c r="C314" s="31"/>
    </row>
    <row r="315" spans="1:3">
      <c r="B315" s="30"/>
      <c r="C315" s="30"/>
    </row>
    <row r="316" spans="1:3">
      <c r="B316" s="30"/>
      <c r="C316" s="30"/>
    </row>
    <row r="317" spans="1:3">
      <c r="B317" s="31"/>
      <c r="C317" s="31"/>
    </row>
    <row r="318" spans="1:3">
      <c r="B318" s="31"/>
      <c r="C318" s="31"/>
    </row>
    <row r="319" spans="1:3">
      <c r="B319" s="31"/>
      <c r="C319" s="31"/>
    </row>
    <row r="320" spans="1:3">
      <c r="B320" s="31"/>
      <c r="C320" s="31"/>
    </row>
    <row r="321" spans="2:3">
      <c r="B321" s="31"/>
      <c r="C321" s="31"/>
    </row>
    <row r="322" spans="2:3">
      <c r="B322" s="31"/>
      <c r="C322" s="31"/>
    </row>
    <row r="323" spans="2:3">
      <c r="B323" s="31"/>
      <c r="C323" s="31"/>
    </row>
    <row r="324" spans="2:3">
      <c r="B324" s="31"/>
      <c r="C324" s="31"/>
    </row>
    <row r="325" spans="2:3">
      <c r="B325" s="31"/>
      <c r="C325" s="31"/>
    </row>
    <row r="326" spans="2:3">
      <c r="B326" s="30"/>
      <c r="C326" s="30"/>
    </row>
    <row r="327" spans="2:3">
      <c r="B327" s="31"/>
    </row>
  </sheetData>
  <mergeCells count="72">
    <mergeCell ref="A169:E169"/>
    <mergeCell ref="A170:E170"/>
    <mergeCell ref="A134:E134"/>
    <mergeCell ref="A266:E266"/>
    <mergeCell ref="A156:E156"/>
    <mergeCell ref="A179:E179"/>
    <mergeCell ref="A191:E191"/>
    <mergeCell ref="A192:E192"/>
    <mergeCell ref="A193:E193"/>
    <mergeCell ref="A194:E194"/>
    <mergeCell ref="A206:E206"/>
    <mergeCell ref="A207:E207"/>
    <mergeCell ref="A208:E208"/>
    <mergeCell ref="A209:E209"/>
    <mergeCell ref="A222:E222"/>
    <mergeCell ref="A291:E291"/>
    <mergeCell ref="A280:E280"/>
    <mergeCell ref="A181:E181"/>
    <mergeCell ref="A182:E182"/>
    <mergeCell ref="A256:E256"/>
    <mergeCell ref="A254:E254"/>
    <mergeCell ref="A237:E237"/>
    <mergeCell ref="A238:E238"/>
    <mergeCell ref="A267:E267"/>
    <mergeCell ref="A240:E240"/>
    <mergeCell ref="A257:E257"/>
    <mergeCell ref="A264:E264"/>
    <mergeCell ref="A265:E265"/>
    <mergeCell ref="A255:E255"/>
    <mergeCell ref="A223:E223"/>
    <mergeCell ref="A277:E277"/>
    <mergeCell ref="A278:E278"/>
    <mergeCell ref="A279:E279"/>
    <mergeCell ref="A118:E118"/>
    <mergeCell ref="A119:E119"/>
    <mergeCell ref="A143:E143"/>
    <mergeCell ref="A239:E239"/>
    <mergeCell ref="A224:E224"/>
    <mergeCell ref="A225:E225"/>
    <mergeCell ref="A131:E131"/>
    <mergeCell ref="A132:E132"/>
    <mergeCell ref="A133:E133"/>
    <mergeCell ref="A154:E154"/>
    <mergeCell ref="A155:E155"/>
    <mergeCell ref="A144:E144"/>
    <mergeCell ref="A145:E145"/>
    <mergeCell ref="A153:E153"/>
    <mergeCell ref="A80:E80"/>
    <mergeCell ref="A81:E81"/>
    <mergeCell ref="A180:E180"/>
    <mergeCell ref="A92:E92"/>
    <mergeCell ref="A103:E103"/>
    <mergeCell ref="A116:E116"/>
    <mergeCell ref="A117:E117"/>
    <mergeCell ref="A104:E104"/>
    <mergeCell ref="A105:E105"/>
    <mergeCell ref="A106:E106"/>
    <mergeCell ref="A167:E167"/>
    <mergeCell ref="A168:E168"/>
    <mergeCell ref="A89:E89"/>
    <mergeCell ref="A90:E90"/>
    <mergeCell ref="A91:E91"/>
    <mergeCell ref="A146:E146"/>
    <mergeCell ref="A78:E78"/>
    <mergeCell ref="A79:E79"/>
    <mergeCell ref="A25:D25"/>
    <mergeCell ref="A52:D52"/>
    <mergeCell ref="A4:C4"/>
    <mergeCell ref="A59:E59"/>
    <mergeCell ref="A60:E60"/>
    <mergeCell ref="A61:E61"/>
    <mergeCell ref="A62:E62"/>
  </mergeCells>
  <pageMargins left="0.39370078740157483" right="0.39370078740157483" top="0.39370078740157483" bottom="0.39370078740157483" header="0.31496062992125984" footer="0.19685039370078741"/>
  <pageSetup paperSize="9" scale="88" firstPageNumber="389" fitToHeight="32"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приложение 1</vt:lpstr>
      <vt:lpstr>'приложение 1'!Область_печати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2025-03-26T05:55:38Z</dcterms:modified>
</cp:coreProperties>
</file>