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3250" windowHeight="12660"/>
  </bookViews>
  <sheets>
    <sheet name=" по Рз,ПР" sheetId="2" r:id="rId1"/>
  </sheets>
  <definedNames>
    <definedName name="_xlnm.Print_Titles" localSheetId="0">' по Рз,ПР'!$3:$4</definedName>
  </definedNames>
  <calcPr calcId="125725"/>
</workbook>
</file>

<file path=xl/calcChain.xml><?xml version="1.0" encoding="utf-8"?>
<calcChain xmlns="http://schemas.openxmlformats.org/spreadsheetml/2006/main">
  <c r="G52" i="2"/>
  <c r="H49"/>
  <c r="H47"/>
  <c r="G47"/>
  <c r="G16" l="1"/>
  <c r="H11"/>
  <c r="G11"/>
  <c r="F32" l="1"/>
  <c r="E32"/>
  <c r="D32"/>
  <c r="F50"/>
  <c r="E50"/>
  <c r="D50"/>
  <c r="H36"/>
  <c r="G36"/>
  <c r="F13" l="1"/>
  <c r="H52" l="1"/>
  <c r="E13"/>
  <c r="D13"/>
  <c r="H16"/>
  <c r="F42" l="1"/>
  <c r="E42"/>
  <c r="D42"/>
  <c r="H43"/>
  <c r="D5"/>
  <c r="F18" l="1"/>
  <c r="E55"/>
  <c r="D55" l="1"/>
  <c r="D53"/>
  <c r="D45"/>
  <c r="D39"/>
  <c r="D30"/>
  <c r="D25"/>
  <c r="D18"/>
  <c r="E53"/>
  <c r="E45"/>
  <c r="E39"/>
  <c r="E30"/>
  <c r="E25"/>
  <c r="E18"/>
  <c r="E5"/>
  <c r="D57" l="1"/>
  <c r="E57"/>
  <c r="H18" l="1"/>
  <c r="G18"/>
  <c r="H6"/>
  <c r="H7"/>
  <c r="H8"/>
  <c r="H9"/>
  <c r="H10"/>
  <c r="H12"/>
  <c r="H14"/>
  <c r="H15"/>
  <c r="H17"/>
  <c r="H19"/>
  <c r="H20"/>
  <c r="H21"/>
  <c r="H22"/>
  <c r="H23"/>
  <c r="H24"/>
  <c r="H26"/>
  <c r="H27"/>
  <c r="H28"/>
  <c r="H29"/>
  <c r="H31"/>
  <c r="H33"/>
  <c r="H34"/>
  <c r="H35"/>
  <c r="H37"/>
  <c r="H38"/>
  <c r="H40"/>
  <c r="H41"/>
  <c r="H44"/>
  <c r="H46"/>
  <c r="H48"/>
  <c r="H51"/>
  <c r="H54"/>
  <c r="G6"/>
  <c r="G7"/>
  <c r="G8"/>
  <c r="G9"/>
  <c r="G10"/>
  <c r="G12"/>
  <c r="G14"/>
  <c r="G15"/>
  <c r="G17"/>
  <c r="G19"/>
  <c r="G20"/>
  <c r="G21"/>
  <c r="G22"/>
  <c r="G23"/>
  <c r="G24"/>
  <c r="G26"/>
  <c r="G27"/>
  <c r="G28"/>
  <c r="G29"/>
  <c r="G31"/>
  <c r="G33"/>
  <c r="G34"/>
  <c r="G35"/>
  <c r="G37"/>
  <c r="G38"/>
  <c r="G40"/>
  <c r="G41"/>
  <c r="G44"/>
  <c r="G46"/>
  <c r="G48"/>
  <c r="G51"/>
  <c r="G54"/>
  <c r="G56"/>
  <c r="F55"/>
  <c r="F53"/>
  <c r="F45"/>
  <c r="F39"/>
  <c r="F30"/>
  <c r="F25"/>
  <c r="F5"/>
  <c r="F57" l="1"/>
  <c r="H45"/>
  <c r="G45"/>
  <c r="H25"/>
  <c r="H5"/>
  <c r="H30"/>
  <c r="H39"/>
  <c r="H53"/>
  <c r="G5"/>
  <c r="H13"/>
  <c r="H32"/>
  <c r="H42"/>
  <c r="H50"/>
  <c r="G55"/>
  <c r="G53"/>
  <c r="G50"/>
  <c r="G39"/>
  <c r="G32"/>
  <c r="G30"/>
  <c r="G42"/>
  <c r="G25"/>
  <c r="G13"/>
  <c r="H57" l="1"/>
  <c r="G57"/>
</calcChain>
</file>

<file path=xl/sharedStrings.xml><?xml version="1.0" encoding="utf-8"?>
<sst xmlns="http://schemas.openxmlformats.org/spreadsheetml/2006/main" count="110" uniqueCount="106">
  <si>
    <t>Всего расходов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</si>
  <si>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</si>
  <si>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</si>
  <si>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</si>
  <si>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</si>
  <si>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</si>
  <si>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</si>
  <si>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</si>
  <si>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</si>
  <si>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</si>
  <si>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</si>
  <si>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</si>
  <si>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</si>
  <si>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</si>
  <si>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</si>
  <si>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</si>
  <si>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</si>
  <si>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</si>
  <si>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</si>
  <si>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</si>
  <si>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</si>
  <si>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</si>
  <si>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</si>
  <si>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</si>
  <si>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</si>
  <si>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</si>
  <si>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</si>
  <si>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</si>
  <si>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</si>
  <si>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</si>
  <si>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</si>
  <si>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</si>
  <si>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</si>
  <si>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</si>
  <si>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</si>
  <si>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</si>
  <si>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</si>
  <si>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</si>
  <si>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</si>
  <si>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</si>
  <si>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</si>
  <si>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</si>
  <si>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</si>
  <si>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</si>
  <si>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</si>
  <si>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</si>
  <si>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</si>
  <si>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</si>
  <si>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</si>
  <si>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</si>
  <si>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(тыс.рублей)</t>
  </si>
  <si>
    <t>Наименование показателя</t>
  </si>
  <si>
    <t xml:space="preserve">Дорожное хозяйство </t>
  </si>
  <si>
    <t>7=6/4*100%</t>
  </si>
  <si>
    <t>8=6/5*100%</t>
  </si>
  <si>
    <t>Санитарно-эпидемиологическое благополучие</t>
  </si>
  <si>
    <t>Высвобождение бюджетных ассигнований в связи с отсутствием долговых обязательств у МО.</t>
  </si>
  <si>
    <t>Уменьшение плановых назначений в связи с выделением средств из резервного фонда администрации города Урай.</t>
  </si>
  <si>
    <t>Оплата произведена с учетом фактического исполнения.</t>
  </si>
  <si>
    <t>Защита населения и территории от чрезвычайных ситуаций природного и техногенного характера, пожарная безопасность</t>
  </si>
  <si>
    <t>Спорт высших достижений</t>
  </si>
  <si>
    <t xml:space="preserve">Уменьшение ассигнований в связи со снижением производственных показателей у сельскохозяйственных товаропроизводителей (молоко, молочная продукция). </t>
  </si>
  <si>
    <t>Выделение средств из резервного фонда администрации города Урай на осуществление закупки на оказание услуг по вскрытию, дезинфекции и в последующем утилизации цинковых гробов.</t>
  </si>
  <si>
    <t>Утвержденные плановые назначения на 2024 год  (Решение Думы г.Урай от 29.11.2023 года № 88)</t>
  </si>
  <si>
    <t>Уточненные плановые назначения на 2024 год</t>
  </si>
  <si>
    <t>Исполнено за 2024 год</t>
  </si>
  <si>
    <t>% исполнения к первоначально утвержденному плану 2024 года</t>
  </si>
  <si>
    <t>% исполнения к уточненному плану 2024 года</t>
  </si>
  <si>
    <t>Причины отклонения фактического исполнения от первоначально утвержденного плана 2024 года 
(менее 95% и более 105% к годовому плану)</t>
  </si>
  <si>
    <t>Причины отклонения фактического исполнения от уточненного плана 2024 года
(менее 95% и более 105% к годовому плану)</t>
  </si>
  <si>
    <t>Профессиональная подготовка, переподготовка и повышение квалификации</t>
  </si>
  <si>
    <t>Выделены средства на выполнение услуг по ликвидации мест несанкционированного размещения отходов на территории города Урай, на оплату переходящих контрактов 2023 года (работы по санитарной очистке и ликвидации мест несанкционированного размещения отходов, изготовлению и монтажу аншлагов на опоре "Складирование отходов запрещено!Ведется видеонаблюдение", проведение отбора и химического анализа проб почвы).</t>
  </si>
  <si>
    <t>Увеличение сметной стоимости строительства объекта  «Средняя школа в мкр.1А (Общеобразовательная организация с универсальной безбарьерной средой)» на 900 мест в связи с получением заключения  гос.экспертизы. Увеличение ассигнований для обеспечения гос.гарантий в области образования в связи с увеличением с  01.07.2024 нормативов расходов на содержание 1 ребенка в общеобразовательных организациях.</t>
  </si>
  <si>
    <t>Увеличение ассигнований для обеспечения гос.гарантий в области образования в связи с увеличением с  01.07.2024 нормативов расходов на содержание 1 ребенка в дошкольных организациях.</t>
  </si>
  <si>
    <t>Наличие заключенных договоров (контрактов) по оказанию услуг по подготовке и размещению информационных материалов о деятельности МО (о социально-экономическом и культурном развитии МО, о развитии его общественной инфраструктуры и иной официальной информации) со сроком оплаты в 2024 году. Выделены ассигнования на аттестацию объектов информатизации на соответствие требованиям по безопасности (ДСП). Получение гранта ОБ по результатам конкурса "Лучший муниципалитет по цифровой трансформации".</t>
  </si>
  <si>
    <t>Неисполнение связано с отсутствием дополнительного выделения денежных средств из бюджета автономного округа на приобретение квартир в муниципальную собственность. Остаток средств был предусмотрен для обеспечении доли софинансирования местного бюджета.</t>
  </si>
  <si>
    <t>Увеличение годового объема субсидии ОБ под фактическую потребность в рамках реализации муниципальным образованием полномочий в области строительства и жилищных отношений (приобретение жилья, выплата возмещения за жилые помещения) (единая субсидия).</t>
  </si>
  <si>
    <t>Оплата произведена по факту выполненных работ. Наличие заключенных (переходящих) договоров (контрактов) со сроком выполнения и оплаты в 2025 году.</t>
  </si>
  <si>
    <t>Увеличение ассигнований на текущее содержание МКУ "ЕДДС" (заработная плата, начисления на оплату труда, программное обеспечение, спасательное оборудование).</t>
  </si>
  <si>
    <t xml:space="preserve">Выделены ассигнования на приобретение оборудования для подавления беспилотных летательных аппаратов в целях обеспечения безопасности и антитеррористической защищенности муниципальных объектов города Урай в период проведения городских массовых мероприятий, на оказание услуги по предоставлению облачного видеонаблюдения для объектов, расположенных на территории города Урай в целях развития системы видеонаблюдения «Безопасный город» (увеличение количества камер), системы звукового обеспечения (улица Ленина). </t>
  </si>
  <si>
    <t>Увеличение расходов на текущее содержание МАУ СШ "Старт" (сертификация, текущий ремонт объектов спорта (подготовка к новому учебному году), участие спортивных команд города в межмуниципальных и региональных спортивных соревнованиях).</t>
  </si>
  <si>
    <t>Увеличение ассигнований на выплату пенсии за выслугу лет в связи с увеличением количества получателей.</t>
  </si>
  <si>
    <t>Перераспределение бюджетных ассигнований по результатам проведенного конкурса на предоставление субсидий СОНКО.</t>
  </si>
  <si>
    <t>Выделение средств на выполнение работ, связанных с осуществлением регулярных перевозок пассажиров и багажа автомобильным транспортом на городском автобусном маршруте №1 "Аэропорт-УЭС"</t>
  </si>
  <si>
    <t xml:space="preserve">Увеличение ассигнований на содержание автомобильных дорог общего пользования и искусственных сооружений на них (заключение МК на погрузку, перевозку и размещение снежных масс). Выделены средства на выполнение корректировки ПСД объект "Объездная автомобильная дорога г.Урай" (переходящие БО 2023 года). </t>
  </si>
  <si>
    <t>Получение из окружного бюджета межбюджетных трансфертов за счет средств резервного фонда Правительства ХМАО-Югры. Выделены ассигнования на выплату главе города в связи с прекращением полномочий.</t>
  </si>
  <si>
    <t xml:space="preserve">Увеличение ассигнований  на осуществление переданных полномочий РФ на государственную регистрацию актов гражданского состояния. </t>
  </si>
  <si>
    <t>Не в полном объеме освоены средства субсидии ОБ с софинансированием из местного бюджета, предусмотренные на строительство объекта «Средняя школа в мкр. 1А на 900 мест» в связи с переносом срока ввода объекта на 2025 год. Не освоены средства местного бюджета, предусмотренные на разработку ПСД объекта "Капитальный ремонт МБОУ СОШ №12". Заключен МК со сроком исполнения - до 17.03.2025.</t>
  </si>
  <si>
    <t>Увеличение ассигнований на повышение квалификации муниципальных служащих и работников ОМС.</t>
  </si>
  <si>
    <t>Уменьшение ассигнований в связи с экономией средств в части организации летнего отдыха.</t>
  </si>
  <si>
    <t xml:space="preserve">Увеличение объема субсидии ОБ в рамках реализации муниципальным образованием полномочий в области строительства и жилищных отношений (предоставление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(единая субсидия). Выделены средства на предоставление дополнительной меры соц.поддержки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 (решение Думы г.Урай от 07.08.2024 №52).   </t>
  </si>
  <si>
    <t>Использование (перераспределение) средств резервного фонда администрации города Урай на оказание разовой материальной помощи, пострадавшим от пожара. Выделены средства на закупку продуктовых наборов для граждан, призванных на военную службу.</t>
  </si>
  <si>
    <t>Отсутствие долговых обязательств у МО.</t>
  </si>
  <si>
    <t>В рамках Соглашения о сотрудничестве между Правительством ХМАО–Югры и ПАО Нефтяная компания "ЛУКОЙЛ" выделены средства на выполнение работ по комплексному благоустройству территории "Историко-мемориальный комплекс" (1 этап). Выделены средства на проведение работ по увековечиванию памяти защитников Отечества объект "Благоустройство зоны захоронения с установкой мемориала памяти на кладбище №4", на ПИРы объект "Обустройство кладбища №2 в г.Урай", доп.ассигнования на организацию содержания объектов благоустройства.</t>
  </si>
  <si>
    <t>Сведения о фактически произведенных расходах бюджета городского округа Урай по разделам и подразделам  классификации расходов бюджета за 2024 год в сравнении с первоначально утвержденным решением о бюджете и с уточненными значениями с учетом внесенных изменений</t>
  </si>
  <si>
    <t>Увеличение ассигнований на текущее содержание Контрольно-счетной палаты города Урай (выплата при выходе на пенсию сотрудника)</t>
  </si>
  <si>
    <t>Использование (перераспределение) средств резервного фонда администрации города Урай на финансовое обеспечение непредвиденных расходов, не предусмотренных в бюджете города на соответствующий финансовый год.Потребность отсутствовала.</t>
  </si>
  <si>
    <t>Уменьшение ассигнований на реализацию мероприятия "Содействие улучшению положения на рынке труда не занятых трудовой деятельностью и безработных граждан" (ввиду отсутствия потребности в обеспечении рабочего места и трудоустройства)</t>
  </si>
  <si>
    <t>Оплата по факту выполненных работ. Наличие заключенных договоров (контрактов) со сроком оплаты в 2025 году.</t>
  </si>
  <si>
    <t>Наличие заключенных (переходящих) договоров (контрактов) со сроком выполнения и оплаты в 2025 году.</t>
  </si>
  <si>
    <t>Уменьшение  ассигнований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– Югры отдельных государственных полномочий в области образования (снижение норматива на содержание ребенка в дошкольных организациях)</t>
  </si>
  <si>
    <t>Увеличение ассигнований в связи с увеличением целевого показателя по заработной плате отдельных категорий работников (тренерский состав) доп.образования (с 95 326,0 руб. до 103 546,6 руб. МАУДО "СШ "Старт")</t>
  </si>
  <si>
    <t>Экономия средств сложилась за счет наличия больничных листов, а также отсутствием выплат с единовременного начисления при выходе на пенсию (изменен механизм начисления выплат на начисления при выходе на пенсию)</t>
  </si>
  <si>
    <t>Уменьшение ассигнований на выполнение МЗ МБОУ ДОД ДШИ  (уменьшение среднесписочной численности план 41,0 факт 40,6, экономия по коммунальным услугам)</t>
  </si>
  <si>
    <t>Увеличение ассигнований в связи с получением субсидии ОБ (по результатам окружного конкурсного отбора) на организацию деятельности молодежных трудовых отрядов, ИМТ ОБ на финансирование наказов депутатам Думы ХМАО-Югры.</t>
  </si>
  <si>
    <t>Увеличение ассигнований в связи с увеличением целевого показателя по заработной плате отдельных категорий работников  МАУ "Культура"</t>
  </si>
</sst>
</file>

<file path=xl/styles.xml><?xml version="1.0" encoding="utf-8"?>
<styleSheet xmlns="http://schemas.openxmlformats.org/spreadsheetml/2006/main">
  <numFmts count="10">
    <numFmt numFmtId="43" formatCode="_-* #,##0.00\ _₽_-;\-* #,##0.00\ _₽_-;_-* &quot;-&quot;??\ _₽_-;_-@_-"/>
    <numFmt numFmtId="164" formatCode="#,##0.0;[Red]\-#,##0.0;0.0"/>
    <numFmt numFmtId="165" formatCode="00"/>
    <numFmt numFmtId="166" formatCode="0000"/>
    <numFmt numFmtId="167" formatCode="_-* #,##0.00_р_._-;\-* #,##0.00_р_._-;_-* &quot;-&quot;??_р_._-;_-@_-"/>
    <numFmt numFmtId="168" formatCode="#,##0.0"/>
    <numFmt numFmtId="169" formatCode="#,##0.0_ ;[Red]\-#,##0.0\ "/>
    <numFmt numFmtId="170" formatCode="0.0"/>
    <numFmt numFmtId="171" formatCode="000"/>
    <numFmt numFmtId="172" formatCode="_(* #,##0.0_);_(* \(#,##0.0\);_(* &quot;-&quot;??_);_(@_)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1A1A1A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1" applyFont="1" applyProtection="1">
      <protection hidden="1"/>
    </xf>
    <xf numFmtId="0" fontId="3" fillId="0" borderId="0" xfId="1" applyFont="1"/>
    <xf numFmtId="0" fontId="5" fillId="0" borderId="0" xfId="1" applyNumberFormat="1" applyFont="1" applyFill="1" applyAlignment="1" applyProtection="1">
      <alignment horizontal="center"/>
      <protection hidden="1"/>
    </xf>
    <xf numFmtId="0" fontId="5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Border="1" applyAlignment="1" applyProtection="1">
      <alignment horizontal="right"/>
      <protection hidden="1"/>
    </xf>
    <xf numFmtId="0" fontId="3" fillId="0" borderId="0" xfId="1" applyFont="1" applyAlignment="1">
      <alignment horizontal="center"/>
    </xf>
    <xf numFmtId="0" fontId="4" fillId="0" borderId="0" xfId="1" applyFont="1"/>
    <xf numFmtId="0" fontId="3" fillId="0" borderId="0" xfId="1" applyFont="1" applyAlignment="1" applyProtection="1">
      <alignment horizontal="center"/>
      <protection hidden="1"/>
    </xf>
    <xf numFmtId="0" fontId="3" fillId="0" borderId="0" xfId="1" applyFont="1" applyAlignment="1">
      <alignment horizontal="right"/>
    </xf>
    <xf numFmtId="0" fontId="4" fillId="0" borderId="1" xfId="1" applyNumberFormat="1" applyFont="1" applyFill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protection hidden="1"/>
    </xf>
    <xf numFmtId="170" fontId="4" fillId="0" borderId="1" xfId="1" applyNumberFormat="1" applyFont="1" applyFill="1" applyBorder="1" applyAlignment="1" applyProtection="1">
      <alignment horizontal="right"/>
      <protection hidden="1"/>
    </xf>
    <xf numFmtId="0" fontId="4" fillId="0" borderId="1" xfId="1" applyFont="1" applyBorder="1"/>
    <xf numFmtId="172" fontId="7" fillId="0" borderId="3" xfId="4" applyNumberFormat="1" applyFont="1" applyBorder="1" applyAlignment="1">
      <alignment wrapText="1" readingOrder="1"/>
    </xf>
    <xf numFmtId="172" fontId="8" fillId="0" borderId="3" xfId="4" applyNumberFormat="1" applyFont="1" applyBorder="1" applyAlignment="1">
      <alignment wrapText="1" readingOrder="1"/>
    </xf>
    <xf numFmtId="172" fontId="7" fillId="0" borderId="3" xfId="4" applyNumberFormat="1" applyFont="1" applyBorder="1" applyAlignment="1">
      <alignment wrapText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8" fontId="7" fillId="0" borderId="3" xfId="0" applyNumberFormat="1" applyFont="1" applyBorder="1" applyAlignment="1">
      <alignment horizontal="right" wrapText="1" readingOrder="1"/>
    </xf>
    <xf numFmtId="168" fontId="8" fillId="0" borderId="3" xfId="0" applyNumberFormat="1" applyFont="1" applyBorder="1" applyAlignment="1">
      <alignment horizontal="right" wrapText="1" readingOrder="1"/>
    </xf>
    <xf numFmtId="164" fontId="3" fillId="0" borderId="1" xfId="1" applyNumberFormat="1" applyFont="1" applyFill="1" applyBorder="1" applyAlignment="1" applyProtection="1">
      <protection hidden="1"/>
    </xf>
    <xf numFmtId="170" fontId="3" fillId="0" borderId="1" xfId="1" applyNumberFormat="1" applyFont="1" applyFill="1" applyBorder="1" applyAlignment="1" applyProtection="1">
      <alignment horizontal="right"/>
      <protection hidden="1"/>
    </xf>
    <xf numFmtId="172" fontId="3" fillId="0" borderId="0" xfId="1" applyNumberFormat="1" applyFont="1"/>
    <xf numFmtId="0" fontId="9" fillId="0" borderId="1" xfId="1" applyNumberFormat="1" applyFont="1" applyFill="1" applyBorder="1" applyAlignment="1" applyProtection="1">
      <protection hidden="1"/>
    </xf>
    <xf numFmtId="2" fontId="9" fillId="2" borderId="1" xfId="0" applyNumberFormat="1" applyFont="1" applyFill="1" applyBorder="1" applyAlignment="1">
      <alignment horizontal="center" vertical="center" wrapText="1"/>
    </xf>
    <xf numFmtId="43" fontId="3" fillId="0" borderId="1" xfId="4" applyFont="1" applyFill="1" applyBorder="1" applyAlignment="1" applyProtection="1">
      <protection hidden="1"/>
    </xf>
    <xf numFmtId="0" fontId="3" fillId="0" borderId="1" xfId="1" applyFont="1" applyFill="1" applyBorder="1" applyAlignment="1">
      <alignment wrapText="1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1" applyFont="1" applyBorder="1" applyAlignment="1">
      <alignment wrapText="1"/>
    </xf>
    <xf numFmtId="0" fontId="3" fillId="0" borderId="1" xfId="0" applyNumberFormat="1" applyFont="1" applyFill="1" applyBorder="1" applyAlignment="1" applyProtection="1">
      <alignment wrapText="1"/>
      <protection locked="0"/>
    </xf>
    <xf numFmtId="171" fontId="11" fillId="0" borderId="1" xfId="1" applyNumberFormat="1" applyFont="1" applyFill="1" applyBorder="1" applyAlignment="1" applyProtection="1">
      <alignment wrapText="1"/>
      <protection hidden="1"/>
    </xf>
    <xf numFmtId="169" fontId="3" fillId="0" borderId="1" xfId="1" applyNumberFormat="1" applyFont="1" applyBorder="1" applyAlignment="1">
      <alignment wrapText="1"/>
    </xf>
    <xf numFmtId="172" fontId="3" fillId="0" borderId="1" xfId="0" applyNumberFormat="1" applyFont="1" applyFill="1" applyBorder="1" applyAlignment="1" applyProtection="1">
      <alignment wrapText="1"/>
      <protection locked="0"/>
    </xf>
    <xf numFmtId="0" fontId="11" fillId="3" borderId="2" xfId="0" applyFont="1" applyFill="1" applyBorder="1" applyAlignment="1">
      <alignment horizontal="left" wrapText="1"/>
    </xf>
    <xf numFmtId="169" fontId="3" fillId="0" borderId="1" xfId="1" applyNumberFormat="1" applyFont="1" applyBorder="1"/>
    <xf numFmtId="0" fontId="9" fillId="0" borderId="0" xfId="1" applyNumberFormat="1" applyFont="1" applyFill="1" applyAlignment="1" applyProtection="1">
      <protection hidden="1"/>
    </xf>
    <xf numFmtId="0" fontId="9" fillId="0" borderId="1" xfId="1" applyNumberFormat="1" applyFont="1" applyFill="1" applyBorder="1" applyAlignment="1" applyProtection="1">
      <alignment horizontal="center" vertical="center"/>
      <protection hidden="1"/>
    </xf>
    <xf numFmtId="166" fontId="9" fillId="0" borderId="1" xfId="1" applyNumberFormat="1" applyFont="1" applyFill="1" applyBorder="1" applyAlignment="1" applyProtection="1">
      <alignment wrapText="1"/>
      <protection hidden="1"/>
    </xf>
    <xf numFmtId="166" fontId="10" fillId="0" borderId="1" xfId="1" applyNumberFormat="1" applyFont="1" applyFill="1" applyBorder="1" applyAlignment="1" applyProtection="1">
      <alignment wrapText="1"/>
      <protection hidden="1"/>
    </xf>
    <xf numFmtId="0" fontId="10" fillId="0" borderId="0" xfId="1" applyFont="1" applyProtection="1">
      <protection hidden="1"/>
    </xf>
    <xf numFmtId="0" fontId="10" fillId="0" borderId="0" xfId="1" applyFont="1"/>
    <xf numFmtId="0" fontId="3" fillId="0" borderId="1" xfId="1" applyFont="1" applyBorder="1"/>
    <xf numFmtId="0" fontId="3" fillId="0" borderId="1" xfId="1" applyNumberFormat="1" applyFont="1" applyFill="1" applyBorder="1" applyAlignment="1">
      <alignment wrapText="1"/>
    </xf>
    <xf numFmtId="169" fontId="3" fillId="0" borderId="1" xfId="1" applyNumberFormat="1" applyFont="1" applyFill="1" applyBorder="1" applyAlignment="1">
      <alignment wrapText="1"/>
    </xf>
    <xf numFmtId="0" fontId="11" fillId="2" borderId="1" xfId="4" applyNumberFormat="1" applyFont="1" applyFill="1" applyBorder="1" applyAlignment="1">
      <alignment horizontal="left" wrapText="1"/>
    </xf>
    <xf numFmtId="169" fontId="3" fillId="0" borderId="1" xfId="1" applyNumberFormat="1" applyFont="1" applyFill="1" applyBorder="1"/>
    <xf numFmtId="0" fontId="11" fillId="0" borderId="1" xfId="0" applyFont="1" applyFill="1" applyBorder="1" applyAlignment="1">
      <alignment horizontal="left" vertical="center" wrapText="1"/>
    </xf>
    <xf numFmtId="0" fontId="11" fillId="0" borderId="1" xfId="4" applyNumberFormat="1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172" fontId="10" fillId="0" borderId="1" xfId="0" applyNumberFormat="1" applyFont="1" applyFill="1" applyBorder="1" applyAlignment="1" applyProtection="1">
      <alignment wrapText="1"/>
      <protection locked="0"/>
    </xf>
    <xf numFmtId="0" fontId="3" fillId="0" borderId="4" xfId="1" applyFont="1" applyFill="1" applyBorder="1" applyAlignment="1">
      <alignment vertical="center" wrapText="1"/>
    </xf>
    <xf numFmtId="0" fontId="13" fillId="0" borderId="1" xfId="1" applyNumberFormat="1" applyFont="1" applyFill="1" applyBorder="1" applyAlignment="1" applyProtection="1">
      <alignment horizontal="center" vertical="center"/>
      <protection hidden="1"/>
    </xf>
    <xf numFmtId="0" fontId="13" fillId="0" borderId="1" xfId="1" applyNumberFormat="1" applyFont="1" applyFill="1" applyBorder="1" applyAlignment="1" applyProtection="1">
      <alignment horizontal="center" vertical="center" wrapText="1"/>
      <protection hidden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/>
    </xf>
    <xf numFmtId="0" fontId="13" fillId="0" borderId="0" xfId="1" applyFont="1"/>
    <xf numFmtId="0" fontId="3" fillId="0" borderId="1" xfId="0" applyFont="1" applyBorder="1" applyAlignment="1" applyProtection="1">
      <alignment wrapText="1"/>
      <protection locked="0"/>
    </xf>
    <xf numFmtId="168" fontId="3" fillId="0" borderId="1" xfId="3" applyNumberFormat="1" applyFont="1" applyFill="1" applyBorder="1" applyAlignment="1" applyProtection="1">
      <alignment wrapText="1"/>
      <protection locked="0"/>
    </xf>
    <xf numFmtId="0" fontId="9" fillId="0" borderId="0" xfId="1" applyNumberFormat="1" applyFont="1" applyFill="1" applyAlignment="1" applyProtection="1">
      <alignment horizontal="center" wrapText="1"/>
      <protection hidden="1"/>
    </xf>
  </cellXfs>
  <cellStyles count="5">
    <cellStyle name="Обычный" xfId="0" builtinId="0"/>
    <cellStyle name="Обычный 2" xfId="1"/>
    <cellStyle name="Обычный 2 2" xfId="3"/>
    <cellStyle name="Финансовый" xfId="4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showGridLines="0" tabSelected="1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47" sqref="I47"/>
    </sheetView>
  </sheetViews>
  <sheetFormatPr defaultColWidth="9.140625" defaultRowHeight="15"/>
  <cols>
    <col min="1" max="1" width="49" style="41" customWidth="1"/>
    <col min="2" max="3" width="7.28515625" style="6" customWidth="1"/>
    <col min="4" max="4" width="16.140625" style="6" customWidth="1"/>
    <col min="5" max="6" width="16.140625" style="2" customWidth="1"/>
    <col min="7" max="7" width="17.42578125" style="2" customWidth="1"/>
    <col min="8" max="8" width="15.140625" style="2" customWidth="1"/>
    <col min="9" max="9" width="48.42578125" style="2" customWidth="1"/>
    <col min="10" max="10" width="47.28515625" style="2" customWidth="1"/>
    <col min="11" max="11" width="11" style="2" customWidth="1"/>
    <col min="12" max="245" width="9.140625" style="2" customWidth="1"/>
    <col min="246" max="16384" width="9.140625" style="2"/>
  </cols>
  <sheetData>
    <row r="1" spans="1:11" ht="30.75" customHeight="1">
      <c r="A1" s="61" t="s">
        <v>94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ht="17.45" customHeight="1">
      <c r="A2" s="36"/>
      <c r="B2" s="3"/>
      <c r="C2" s="3"/>
      <c r="D2" s="3"/>
      <c r="E2" s="4"/>
      <c r="F2" s="5"/>
      <c r="G2" s="5"/>
      <c r="H2" s="5"/>
      <c r="J2" s="9" t="s">
        <v>50</v>
      </c>
    </row>
    <row r="3" spans="1:11" ht="120.75" customHeight="1">
      <c r="A3" s="37" t="s">
        <v>51</v>
      </c>
      <c r="B3" s="37" t="s">
        <v>49</v>
      </c>
      <c r="C3" s="37" t="s">
        <v>48</v>
      </c>
      <c r="D3" s="25" t="s">
        <v>63</v>
      </c>
      <c r="E3" s="25" t="s">
        <v>64</v>
      </c>
      <c r="F3" s="25" t="s">
        <v>65</v>
      </c>
      <c r="G3" s="25" t="s">
        <v>66</v>
      </c>
      <c r="H3" s="25" t="s">
        <v>67</v>
      </c>
      <c r="I3" s="49" t="s">
        <v>68</v>
      </c>
      <c r="J3" s="49" t="s">
        <v>69</v>
      </c>
    </row>
    <row r="4" spans="1:11" s="58" customFormat="1" ht="13.5" customHeight="1">
      <c r="A4" s="54">
        <v>1</v>
      </c>
      <c r="B4" s="54">
        <v>2</v>
      </c>
      <c r="C4" s="54">
        <v>3</v>
      </c>
      <c r="D4" s="54">
        <v>4</v>
      </c>
      <c r="E4" s="55">
        <v>5</v>
      </c>
      <c r="F4" s="55">
        <v>6</v>
      </c>
      <c r="G4" s="56" t="s">
        <v>53</v>
      </c>
      <c r="H4" s="56" t="s">
        <v>54</v>
      </c>
      <c r="I4" s="57">
        <v>9</v>
      </c>
      <c r="J4" s="57">
        <v>10</v>
      </c>
    </row>
    <row r="5" spans="1:11" ht="18" customHeight="1">
      <c r="A5" s="38" t="s">
        <v>47</v>
      </c>
      <c r="B5" s="17">
        <v>1</v>
      </c>
      <c r="C5" s="17"/>
      <c r="D5" s="19">
        <f>SUM(D6:D12)</f>
        <v>358190.50000000006</v>
      </c>
      <c r="E5" s="14">
        <f>SUM(E6:E12)</f>
        <v>350982.3</v>
      </c>
      <c r="F5" s="11">
        <f>SUM(F6:F12)</f>
        <v>342249.4</v>
      </c>
      <c r="G5" s="11">
        <f>F5/D5*100</f>
        <v>95.5495469589506</v>
      </c>
      <c r="H5" s="12">
        <f>F5/E5*100</f>
        <v>97.511868832131995</v>
      </c>
      <c r="I5" s="42"/>
      <c r="J5" s="42"/>
    </row>
    <row r="6" spans="1:11" ht="66" customHeight="1">
      <c r="A6" s="39" t="s">
        <v>46</v>
      </c>
      <c r="B6" s="18">
        <v>1</v>
      </c>
      <c r="C6" s="18">
        <v>2</v>
      </c>
      <c r="D6" s="20">
        <v>32803.4</v>
      </c>
      <c r="E6" s="15">
        <v>35254.300000000003</v>
      </c>
      <c r="F6" s="21">
        <v>35254.300000000003</v>
      </c>
      <c r="G6" s="21">
        <f t="shared" ref="G6:G57" si="0">F6/D6*100</f>
        <v>107.47148161471067</v>
      </c>
      <c r="H6" s="22">
        <f t="shared" ref="H6:H57" si="1">F6/E6*100</f>
        <v>100</v>
      </c>
      <c r="I6" s="50" t="s">
        <v>85</v>
      </c>
      <c r="J6" s="33"/>
      <c r="K6" s="23"/>
    </row>
    <row r="7" spans="1:11" ht="64.5">
      <c r="A7" s="39" t="s">
        <v>45</v>
      </c>
      <c r="B7" s="18">
        <v>1</v>
      </c>
      <c r="C7" s="18">
        <v>3</v>
      </c>
      <c r="D7" s="20">
        <v>15110.1</v>
      </c>
      <c r="E7" s="15">
        <v>15992</v>
      </c>
      <c r="F7" s="21">
        <v>15404.6</v>
      </c>
      <c r="G7" s="21">
        <f t="shared" si="0"/>
        <v>101.94902747169112</v>
      </c>
      <c r="H7" s="22">
        <f t="shared" si="1"/>
        <v>96.326913456728363</v>
      </c>
      <c r="I7" s="27" t="s">
        <v>95</v>
      </c>
      <c r="J7" s="27" t="s">
        <v>102</v>
      </c>
      <c r="K7" s="23"/>
    </row>
    <row r="8" spans="1:11" ht="60">
      <c r="A8" s="39" t="s">
        <v>44</v>
      </c>
      <c r="B8" s="18">
        <v>1</v>
      </c>
      <c r="C8" s="18">
        <v>4</v>
      </c>
      <c r="D8" s="20">
        <v>226296.6</v>
      </c>
      <c r="E8" s="15">
        <v>231316</v>
      </c>
      <c r="F8" s="21">
        <v>230748.1</v>
      </c>
      <c r="G8" s="21">
        <f t="shared" si="0"/>
        <v>101.9671086529802</v>
      </c>
      <c r="H8" s="22">
        <f t="shared" si="1"/>
        <v>99.754491691020078</v>
      </c>
      <c r="I8" s="28"/>
      <c r="J8" s="33"/>
      <c r="K8" s="23"/>
    </row>
    <row r="9" spans="1:11" ht="15" customHeight="1">
      <c r="A9" s="39" t="s">
        <v>43</v>
      </c>
      <c r="B9" s="18">
        <v>1</v>
      </c>
      <c r="C9" s="18">
        <v>5</v>
      </c>
      <c r="D9" s="20">
        <v>4.9000000000000004</v>
      </c>
      <c r="E9" s="15">
        <v>4.9000000000000004</v>
      </c>
      <c r="F9" s="21">
        <v>4.9000000000000004</v>
      </c>
      <c r="G9" s="21">
        <f t="shared" si="0"/>
        <v>100</v>
      </c>
      <c r="H9" s="22">
        <f t="shared" si="1"/>
        <v>100</v>
      </c>
      <c r="I9" s="42"/>
      <c r="J9" s="35"/>
      <c r="K9" s="23"/>
    </row>
    <row r="10" spans="1:11" ht="46.5" customHeight="1">
      <c r="A10" s="39" t="s">
        <v>42</v>
      </c>
      <c r="B10" s="18">
        <v>1</v>
      </c>
      <c r="C10" s="18">
        <v>6</v>
      </c>
      <c r="D10" s="20">
        <v>45684.9</v>
      </c>
      <c r="E10" s="15">
        <v>46538.400000000001</v>
      </c>
      <c r="F10" s="21">
        <v>46207.7</v>
      </c>
      <c r="G10" s="21">
        <f t="shared" si="0"/>
        <v>101.14436060930416</v>
      </c>
      <c r="H10" s="22">
        <f t="shared" si="1"/>
        <v>99.289404019046628</v>
      </c>
      <c r="I10" s="30"/>
      <c r="J10" s="33"/>
      <c r="K10" s="23"/>
    </row>
    <row r="11" spans="1:11" ht="77.25">
      <c r="A11" s="39" t="s">
        <v>41</v>
      </c>
      <c r="B11" s="18">
        <v>1</v>
      </c>
      <c r="C11" s="18">
        <v>11</v>
      </c>
      <c r="D11" s="20">
        <v>7357.4</v>
      </c>
      <c r="E11" s="15">
        <v>6955.6</v>
      </c>
      <c r="F11" s="26">
        <v>0</v>
      </c>
      <c r="G11" s="21">
        <f t="shared" ref="G11" si="2">F11/D11*100</f>
        <v>0</v>
      </c>
      <c r="H11" s="22">
        <f t="shared" ref="H11" si="3">F11/E11*100</f>
        <v>0</v>
      </c>
      <c r="I11" s="60" t="s">
        <v>57</v>
      </c>
      <c r="J11" s="32" t="s">
        <v>96</v>
      </c>
      <c r="K11" s="23"/>
    </row>
    <row r="12" spans="1:11" ht="43.5" customHeight="1">
      <c r="A12" s="39" t="s">
        <v>40</v>
      </c>
      <c r="B12" s="18">
        <v>1</v>
      </c>
      <c r="C12" s="18">
        <v>13</v>
      </c>
      <c r="D12" s="20">
        <v>30933.200000000001</v>
      </c>
      <c r="E12" s="15">
        <v>14921.1</v>
      </c>
      <c r="F12" s="21">
        <v>14629.8</v>
      </c>
      <c r="G12" s="21">
        <f t="shared" si="0"/>
        <v>47.294815925930713</v>
      </c>
      <c r="H12" s="22">
        <f t="shared" si="1"/>
        <v>98.047731065404022</v>
      </c>
      <c r="I12" s="27" t="s">
        <v>82</v>
      </c>
      <c r="J12" s="44"/>
      <c r="K12" s="23"/>
    </row>
    <row r="13" spans="1:11" ht="29.25" customHeight="1">
      <c r="A13" s="38" t="s">
        <v>39</v>
      </c>
      <c r="B13" s="17">
        <v>3</v>
      </c>
      <c r="C13" s="17"/>
      <c r="D13" s="19">
        <f>D14+D15+D17+D16</f>
        <v>40878.1</v>
      </c>
      <c r="E13" s="19">
        <f t="shared" ref="E13" si="4">E14+E15+E17+E16</f>
        <v>49013.2</v>
      </c>
      <c r="F13" s="19">
        <f>F14+F15+F17+F16</f>
        <v>48461.599999999999</v>
      </c>
      <c r="G13" s="11">
        <f t="shared" si="0"/>
        <v>118.55149823499625</v>
      </c>
      <c r="H13" s="12">
        <f t="shared" si="1"/>
        <v>98.874588886259218</v>
      </c>
      <c r="I13" s="42"/>
      <c r="J13" s="42"/>
      <c r="K13" s="23"/>
    </row>
    <row r="14" spans="1:11" ht="41.25" customHeight="1">
      <c r="A14" s="39" t="s">
        <v>38</v>
      </c>
      <c r="B14" s="18">
        <v>3</v>
      </c>
      <c r="C14" s="18">
        <v>4</v>
      </c>
      <c r="D14" s="20">
        <v>6855.6</v>
      </c>
      <c r="E14" s="15">
        <v>7382.5</v>
      </c>
      <c r="F14" s="21">
        <v>7382.5</v>
      </c>
      <c r="G14" s="21">
        <f t="shared" si="0"/>
        <v>107.68568761304627</v>
      </c>
      <c r="H14" s="22">
        <f t="shared" si="1"/>
        <v>100</v>
      </c>
      <c r="I14" s="28" t="s">
        <v>86</v>
      </c>
      <c r="J14" s="35"/>
      <c r="K14" s="23"/>
    </row>
    <row r="15" spans="1:11" ht="45">
      <c r="A15" s="39" t="s">
        <v>37</v>
      </c>
      <c r="B15" s="18">
        <v>3</v>
      </c>
      <c r="C15" s="18">
        <v>9</v>
      </c>
      <c r="D15" s="20">
        <v>55.9</v>
      </c>
      <c r="E15" s="15">
        <v>55.9</v>
      </c>
      <c r="F15" s="21">
        <v>55.9</v>
      </c>
      <c r="G15" s="21">
        <f t="shared" si="0"/>
        <v>100</v>
      </c>
      <c r="H15" s="22">
        <f t="shared" si="1"/>
        <v>100</v>
      </c>
      <c r="I15" s="53"/>
      <c r="J15" s="30"/>
      <c r="K15" s="23"/>
    </row>
    <row r="16" spans="1:11" ht="45">
      <c r="A16" s="39" t="s">
        <v>59</v>
      </c>
      <c r="B16" s="18">
        <v>3</v>
      </c>
      <c r="C16" s="18">
        <v>10</v>
      </c>
      <c r="D16" s="20">
        <v>30168.5</v>
      </c>
      <c r="E16" s="15">
        <v>35606.6</v>
      </c>
      <c r="F16" s="21">
        <v>35065</v>
      </c>
      <c r="G16" s="21">
        <f t="shared" si="0"/>
        <v>116.23050532840547</v>
      </c>
      <c r="H16" s="22">
        <f t="shared" si="1"/>
        <v>98.478933680834459</v>
      </c>
      <c r="I16" s="53" t="s">
        <v>78</v>
      </c>
      <c r="J16" s="30"/>
      <c r="K16" s="23"/>
    </row>
    <row r="17" spans="1:11" ht="140.25">
      <c r="A17" s="39" t="s">
        <v>36</v>
      </c>
      <c r="B17" s="18">
        <v>3</v>
      </c>
      <c r="C17" s="18">
        <v>14</v>
      </c>
      <c r="D17" s="20">
        <v>3798.1</v>
      </c>
      <c r="E17" s="15">
        <v>5968.2</v>
      </c>
      <c r="F17" s="21">
        <v>5958.2</v>
      </c>
      <c r="G17" s="21">
        <f t="shared" si="0"/>
        <v>156.87317342881968</v>
      </c>
      <c r="H17" s="22">
        <f t="shared" si="1"/>
        <v>99.83244529338829</v>
      </c>
      <c r="I17" s="47" t="s">
        <v>79</v>
      </c>
      <c r="J17" s="44"/>
      <c r="K17" s="23"/>
    </row>
    <row r="18" spans="1:11" ht="16.149999999999999" customHeight="1">
      <c r="A18" s="38" t="s">
        <v>35</v>
      </c>
      <c r="B18" s="17">
        <v>4</v>
      </c>
      <c r="C18" s="17"/>
      <c r="D18" s="19">
        <f>D19+D20+D21+D22+D23+D24</f>
        <v>355856.8</v>
      </c>
      <c r="E18" s="14">
        <f>E19+E20+E21+E22+E23+E24</f>
        <v>387647</v>
      </c>
      <c r="F18" s="14">
        <f>F19+F20+F21+F22+F23+F24</f>
        <v>371796</v>
      </c>
      <c r="G18" s="11">
        <f t="shared" si="0"/>
        <v>104.47910507822249</v>
      </c>
      <c r="H18" s="12">
        <f t="shared" si="1"/>
        <v>95.910970547946974</v>
      </c>
      <c r="I18" s="42"/>
      <c r="J18" s="42"/>
      <c r="K18" s="23"/>
    </row>
    <row r="19" spans="1:11" ht="64.5">
      <c r="A19" s="39" t="s">
        <v>34</v>
      </c>
      <c r="B19" s="18">
        <v>4</v>
      </c>
      <c r="C19" s="18">
        <v>1</v>
      </c>
      <c r="D19" s="20">
        <v>18048.8</v>
      </c>
      <c r="E19" s="15">
        <v>17501.099999999999</v>
      </c>
      <c r="F19" s="21">
        <v>17163.5</v>
      </c>
      <c r="G19" s="21">
        <f t="shared" si="0"/>
        <v>95.094964762200263</v>
      </c>
      <c r="H19" s="22">
        <f t="shared" si="1"/>
        <v>98.070978395643721</v>
      </c>
      <c r="I19" s="31" t="s">
        <v>97</v>
      </c>
      <c r="J19" s="32"/>
      <c r="K19" s="23"/>
    </row>
    <row r="20" spans="1:11" ht="42" customHeight="1">
      <c r="A20" s="39" t="s">
        <v>33</v>
      </c>
      <c r="B20" s="18">
        <v>4</v>
      </c>
      <c r="C20" s="18">
        <v>5</v>
      </c>
      <c r="D20" s="20">
        <v>41823.699999999997</v>
      </c>
      <c r="E20" s="15">
        <v>35246.400000000001</v>
      </c>
      <c r="F20" s="21">
        <v>35246.400000000001</v>
      </c>
      <c r="G20" s="21">
        <f t="shared" si="0"/>
        <v>84.273749094412992</v>
      </c>
      <c r="H20" s="22">
        <f t="shared" si="1"/>
        <v>100</v>
      </c>
      <c r="I20" s="51" t="s">
        <v>61</v>
      </c>
      <c r="J20" s="30"/>
      <c r="K20" s="23"/>
    </row>
    <row r="21" spans="1:11" ht="55.5" customHeight="1">
      <c r="A21" s="39" t="s">
        <v>32</v>
      </c>
      <c r="B21" s="18">
        <v>4</v>
      </c>
      <c r="C21" s="18">
        <v>8</v>
      </c>
      <c r="D21" s="20">
        <v>20943.400000000001</v>
      </c>
      <c r="E21" s="15">
        <v>26924.1</v>
      </c>
      <c r="F21" s="21">
        <v>24122.1</v>
      </c>
      <c r="G21" s="21">
        <f t="shared" si="0"/>
        <v>115.17757384187857</v>
      </c>
      <c r="H21" s="22">
        <f t="shared" si="1"/>
        <v>89.592966895829392</v>
      </c>
      <c r="I21" s="29" t="s">
        <v>83</v>
      </c>
      <c r="J21" s="45" t="s">
        <v>98</v>
      </c>
      <c r="K21" s="23"/>
    </row>
    <row r="22" spans="1:11" ht="93" customHeight="1">
      <c r="A22" s="39" t="s">
        <v>52</v>
      </c>
      <c r="B22" s="18">
        <v>4</v>
      </c>
      <c r="C22" s="18">
        <v>9</v>
      </c>
      <c r="D22" s="20">
        <v>161995.29999999999</v>
      </c>
      <c r="E22" s="15">
        <v>191962</v>
      </c>
      <c r="F22" s="21">
        <v>179832</v>
      </c>
      <c r="G22" s="21">
        <f t="shared" si="0"/>
        <v>111.0106280861235</v>
      </c>
      <c r="H22" s="22">
        <f t="shared" si="1"/>
        <v>93.681041039372374</v>
      </c>
      <c r="I22" s="28" t="s">
        <v>84</v>
      </c>
      <c r="J22" s="45" t="s">
        <v>98</v>
      </c>
      <c r="K22" s="23"/>
    </row>
    <row r="23" spans="1:11" ht="143.25" customHeight="1">
      <c r="A23" s="39" t="s">
        <v>31</v>
      </c>
      <c r="B23" s="18">
        <v>4</v>
      </c>
      <c r="C23" s="18">
        <v>10</v>
      </c>
      <c r="D23" s="20">
        <v>5057.6000000000004</v>
      </c>
      <c r="E23" s="15">
        <v>8501.5</v>
      </c>
      <c r="F23" s="21">
        <v>8501.5</v>
      </c>
      <c r="G23" s="21">
        <f t="shared" si="0"/>
        <v>168.09356216387218</v>
      </c>
      <c r="H23" s="22">
        <f t="shared" si="1"/>
        <v>100</v>
      </c>
      <c r="I23" s="28" t="s">
        <v>74</v>
      </c>
      <c r="J23" s="52"/>
      <c r="K23" s="23"/>
    </row>
    <row r="24" spans="1:11" ht="21" customHeight="1">
      <c r="A24" s="39" t="s">
        <v>30</v>
      </c>
      <c r="B24" s="18">
        <v>4</v>
      </c>
      <c r="C24" s="18">
        <v>12</v>
      </c>
      <c r="D24" s="20">
        <v>107988</v>
      </c>
      <c r="E24" s="15">
        <v>107511.9</v>
      </c>
      <c r="F24" s="21">
        <v>106930.5</v>
      </c>
      <c r="G24" s="21">
        <f t="shared" si="0"/>
        <v>99.020724524947212</v>
      </c>
      <c r="H24" s="22">
        <f t="shared" si="1"/>
        <v>99.459222653492318</v>
      </c>
      <c r="I24" s="27"/>
      <c r="J24" s="30"/>
      <c r="K24" s="23"/>
    </row>
    <row r="25" spans="1:11" ht="16.899999999999999" customHeight="1">
      <c r="A25" s="38" t="s">
        <v>29</v>
      </c>
      <c r="B25" s="17">
        <v>5</v>
      </c>
      <c r="C25" s="17"/>
      <c r="D25" s="19">
        <f>D26+D27+D28+D29</f>
        <v>568550.40000000002</v>
      </c>
      <c r="E25" s="14">
        <f>SUM(E26:E29)</f>
        <v>1054539.2</v>
      </c>
      <c r="F25" s="11">
        <f>SUM(F26:F29)</f>
        <v>953296.99999999988</v>
      </c>
      <c r="G25" s="11">
        <f t="shared" si="0"/>
        <v>167.67150282543111</v>
      </c>
      <c r="H25" s="12">
        <f t="shared" si="1"/>
        <v>90.399389610172847</v>
      </c>
      <c r="I25" s="42"/>
      <c r="J25" s="42"/>
      <c r="K25" s="23"/>
    </row>
    <row r="26" spans="1:11" ht="80.25" customHeight="1">
      <c r="A26" s="39" t="s">
        <v>28</v>
      </c>
      <c r="B26" s="18">
        <v>5</v>
      </c>
      <c r="C26" s="18">
        <v>1</v>
      </c>
      <c r="D26" s="20">
        <v>82925.2</v>
      </c>
      <c r="E26" s="15">
        <v>326793.09999999998</v>
      </c>
      <c r="F26" s="21">
        <v>296792.5</v>
      </c>
      <c r="G26" s="21">
        <f t="shared" si="0"/>
        <v>357.90386999368104</v>
      </c>
      <c r="H26" s="22">
        <f t="shared" si="1"/>
        <v>90.819696009493484</v>
      </c>
      <c r="I26" s="28" t="s">
        <v>76</v>
      </c>
      <c r="J26" s="30" t="s">
        <v>75</v>
      </c>
      <c r="K26" s="23"/>
    </row>
    <row r="27" spans="1:11" ht="55.5" customHeight="1">
      <c r="A27" s="39" t="s">
        <v>27</v>
      </c>
      <c r="B27" s="18">
        <v>5</v>
      </c>
      <c r="C27" s="18">
        <v>2</v>
      </c>
      <c r="D27" s="20">
        <v>191139.20000000001</v>
      </c>
      <c r="E27" s="15">
        <v>226305.4</v>
      </c>
      <c r="F27" s="21">
        <v>189984.8</v>
      </c>
      <c r="G27" s="21">
        <f t="shared" si="0"/>
        <v>99.396042256114896</v>
      </c>
      <c r="H27" s="22">
        <f t="shared" si="1"/>
        <v>83.950626012459267</v>
      </c>
      <c r="I27" s="43"/>
      <c r="J27" s="30" t="s">
        <v>77</v>
      </c>
      <c r="K27" s="23"/>
    </row>
    <row r="28" spans="1:11" ht="141">
      <c r="A28" s="39" t="s">
        <v>26</v>
      </c>
      <c r="B28" s="18">
        <v>5</v>
      </c>
      <c r="C28" s="18">
        <v>3</v>
      </c>
      <c r="D28" s="20">
        <v>154605.20000000001</v>
      </c>
      <c r="E28" s="15">
        <v>355856.7</v>
      </c>
      <c r="F28" s="21">
        <v>325729.09999999998</v>
      </c>
      <c r="G28" s="21">
        <f t="shared" si="0"/>
        <v>210.68444010938828</v>
      </c>
      <c r="H28" s="22">
        <f t="shared" si="1"/>
        <v>91.533783121127115</v>
      </c>
      <c r="I28" s="28" t="s">
        <v>93</v>
      </c>
      <c r="J28" s="30" t="s">
        <v>77</v>
      </c>
      <c r="K28" s="23"/>
    </row>
    <row r="29" spans="1:11" ht="39.75" customHeight="1">
      <c r="A29" s="39" t="s">
        <v>25</v>
      </c>
      <c r="B29" s="18">
        <v>5</v>
      </c>
      <c r="C29" s="18">
        <v>5</v>
      </c>
      <c r="D29" s="20">
        <v>139880.79999999999</v>
      </c>
      <c r="E29" s="15">
        <v>145584</v>
      </c>
      <c r="F29" s="21">
        <v>140790.6</v>
      </c>
      <c r="G29" s="21">
        <f t="shared" si="0"/>
        <v>100.65041092129871</v>
      </c>
      <c r="H29" s="22">
        <f t="shared" si="1"/>
        <v>96.707467853610297</v>
      </c>
      <c r="I29" s="27"/>
      <c r="J29" s="30" t="s">
        <v>99</v>
      </c>
      <c r="K29" s="23"/>
    </row>
    <row r="30" spans="1:11" ht="16.149999999999999" customHeight="1">
      <c r="A30" s="38" t="s">
        <v>24</v>
      </c>
      <c r="B30" s="17">
        <v>6</v>
      </c>
      <c r="C30" s="17"/>
      <c r="D30" s="19">
        <f t="shared" ref="D30" si="5">D31</f>
        <v>2227.8000000000002</v>
      </c>
      <c r="E30" s="16">
        <f>E31</f>
        <v>4391.8999999999996</v>
      </c>
      <c r="F30" s="11">
        <f>F31</f>
        <v>4173.1000000000004</v>
      </c>
      <c r="G30" s="11">
        <f t="shared" si="0"/>
        <v>187.31932848550139</v>
      </c>
      <c r="H30" s="12">
        <f t="shared" si="1"/>
        <v>95.01810150504339</v>
      </c>
      <c r="I30" s="42"/>
      <c r="J30" s="42"/>
      <c r="K30" s="23"/>
    </row>
    <row r="31" spans="1:11" ht="117.75" customHeight="1">
      <c r="A31" s="39" t="s">
        <v>23</v>
      </c>
      <c r="B31" s="18">
        <v>6</v>
      </c>
      <c r="C31" s="18">
        <v>5</v>
      </c>
      <c r="D31" s="20">
        <v>2227.8000000000002</v>
      </c>
      <c r="E31" s="15">
        <v>4391.8999999999996</v>
      </c>
      <c r="F31" s="21">
        <v>4173.1000000000004</v>
      </c>
      <c r="G31" s="21">
        <f t="shared" si="0"/>
        <v>187.31932848550139</v>
      </c>
      <c r="H31" s="22">
        <f t="shared" si="1"/>
        <v>95.01810150504339</v>
      </c>
      <c r="I31" s="28" t="s">
        <v>71</v>
      </c>
      <c r="J31" s="30" t="s">
        <v>99</v>
      </c>
      <c r="K31" s="23"/>
    </row>
    <row r="32" spans="1:11" ht="15" customHeight="1">
      <c r="A32" s="38" t="s">
        <v>22</v>
      </c>
      <c r="B32" s="17">
        <v>7</v>
      </c>
      <c r="C32" s="17"/>
      <c r="D32" s="19">
        <f>D33+D34+D35+D37+D38+D36</f>
        <v>3306819.8000000003</v>
      </c>
      <c r="E32" s="19">
        <f t="shared" ref="E32:F32" si="6">E33+E34+E35+E37+E38+E36</f>
        <v>4377708.5</v>
      </c>
      <c r="F32" s="19">
        <f t="shared" si="6"/>
        <v>3981253.0999999996</v>
      </c>
      <c r="G32" s="11">
        <f t="shared" si="0"/>
        <v>120.39522383408976</v>
      </c>
      <c r="H32" s="12">
        <f t="shared" si="1"/>
        <v>90.943768869032724</v>
      </c>
      <c r="I32" s="42"/>
      <c r="J32" s="42"/>
      <c r="K32" s="23"/>
    </row>
    <row r="33" spans="1:11" ht="51.75">
      <c r="A33" s="39" t="s">
        <v>21</v>
      </c>
      <c r="B33" s="18">
        <v>7</v>
      </c>
      <c r="C33" s="18">
        <v>1</v>
      </c>
      <c r="D33" s="20">
        <v>754363</v>
      </c>
      <c r="E33" s="15">
        <v>813736.1</v>
      </c>
      <c r="F33" s="21">
        <v>810485.3</v>
      </c>
      <c r="G33" s="21">
        <f t="shared" si="0"/>
        <v>107.4396941525499</v>
      </c>
      <c r="H33" s="22">
        <f t="shared" si="1"/>
        <v>99.600509305166625</v>
      </c>
      <c r="I33" s="29" t="s">
        <v>73</v>
      </c>
      <c r="J33" s="44"/>
      <c r="K33" s="23"/>
    </row>
    <row r="34" spans="1:11" ht="103.5" customHeight="1">
      <c r="A34" s="39" t="s">
        <v>20</v>
      </c>
      <c r="B34" s="18">
        <v>7</v>
      </c>
      <c r="C34" s="18">
        <v>2</v>
      </c>
      <c r="D34" s="20">
        <v>2296534.4</v>
      </c>
      <c r="E34" s="15">
        <v>3317016.2</v>
      </c>
      <c r="F34" s="21">
        <v>2925457.7</v>
      </c>
      <c r="G34" s="21">
        <f t="shared" si="0"/>
        <v>127.38575568473959</v>
      </c>
      <c r="H34" s="22">
        <f t="shared" si="1"/>
        <v>88.195460124674696</v>
      </c>
      <c r="I34" s="29" t="s">
        <v>72</v>
      </c>
      <c r="J34" s="30" t="s">
        <v>87</v>
      </c>
      <c r="K34" s="23"/>
    </row>
    <row r="35" spans="1:11" ht="51.75">
      <c r="A35" s="39" t="s">
        <v>19</v>
      </c>
      <c r="B35" s="18">
        <v>7</v>
      </c>
      <c r="C35" s="18">
        <v>3</v>
      </c>
      <c r="D35" s="20">
        <v>175251.9</v>
      </c>
      <c r="E35" s="15">
        <v>168109.9</v>
      </c>
      <c r="F35" s="21">
        <v>166771.6</v>
      </c>
      <c r="G35" s="21">
        <f t="shared" si="0"/>
        <v>95.161079566041806</v>
      </c>
      <c r="H35" s="22">
        <f t="shared" si="1"/>
        <v>99.2039136303097</v>
      </c>
      <c r="I35" s="27" t="s">
        <v>103</v>
      </c>
      <c r="J35" s="48"/>
      <c r="K35" s="23"/>
    </row>
    <row r="36" spans="1:11" ht="30">
      <c r="A36" s="39" t="s">
        <v>70</v>
      </c>
      <c r="B36" s="18">
        <v>7</v>
      </c>
      <c r="C36" s="18">
        <v>5</v>
      </c>
      <c r="D36" s="20">
        <v>752.7</v>
      </c>
      <c r="E36" s="15">
        <v>918.3</v>
      </c>
      <c r="F36" s="21">
        <v>918.3</v>
      </c>
      <c r="G36" s="21">
        <f t="shared" ref="G36" si="7">F36/D36*100</f>
        <v>122.00079713033078</v>
      </c>
      <c r="H36" s="22">
        <f t="shared" ref="H36" si="8">F36/E36*100</f>
        <v>100</v>
      </c>
      <c r="I36" s="27" t="s">
        <v>88</v>
      </c>
      <c r="J36" s="48"/>
      <c r="K36" s="23"/>
    </row>
    <row r="37" spans="1:11" ht="72" customHeight="1">
      <c r="A37" s="39" t="s">
        <v>18</v>
      </c>
      <c r="B37" s="18">
        <v>7</v>
      </c>
      <c r="C37" s="18">
        <v>7</v>
      </c>
      <c r="D37" s="20">
        <v>18153.599999999999</v>
      </c>
      <c r="E37" s="15">
        <v>19474.900000000001</v>
      </c>
      <c r="F37" s="21">
        <v>19474.900000000001</v>
      </c>
      <c r="G37" s="21">
        <f t="shared" si="0"/>
        <v>107.27844614842238</v>
      </c>
      <c r="H37" s="22">
        <f t="shared" si="1"/>
        <v>100</v>
      </c>
      <c r="I37" s="27" t="s">
        <v>104</v>
      </c>
      <c r="J37" s="46"/>
      <c r="K37" s="23"/>
    </row>
    <row r="38" spans="1:11" ht="27.75" customHeight="1">
      <c r="A38" s="39" t="s">
        <v>17</v>
      </c>
      <c r="B38" s="18">
        <v>7</v>
      </c>
      <c r="C38" s="18">
        <v>9</v>
      </c>
      <c r="D38" s="20">
        <v>61764.2</v>
      </c>
      <c r="E38" s="15">
        <v>58453.1</v>
      </c>
      <c r="F38" s="21">
        <v>58145.3</v>
      </c>
      <c r="G38" s="21">
        <f t="shared" si="0"/>
        <v>94.140780581631446</v>
      </c>
      <c r="H38" s="22">
        <f t="shared" si="1"/>
        <v>99.473423992910554</v>
      </c>
      <c r="I38" s="27" t="s">
        <v>89</v>
      </c>
      <c r="J38" s="33"/>
      <c r="K38" s="23"/>
    </row>
    <row r="39" spans="1:11" ht="16.149999999999999" customHeight="1">
      <c r="A39" s="38" t="s">
        <v>16</v>
      </c>
      <c r="B39" s="17">
        <v>8</v>
      </c>
      <c r="C39" s="17"/>
      <c r="D39" s="19">
        <f>D40+D41</f>
        <v>199555.4</v>
      </c>
      <c r="E39" s="14">
        <f t="shared" ref="E39" si="9">SUM(E40:E41)</f>
        <v>226157.9</v>
      </c>
      <c r="F39" s="11">
        <f>F40+F41</f>
        <v>226127.8</v>
      </c>
      <c r="G39" s="11">
        <f t="shared" si="0"/>
        <v>113.31580102568009</v>
      </c>
      <c r="H39" s="12">
        <f t="shared" si="1"/>
        <v>99.986690714761679</v>
      </c>
      <c r="I39" s="42"/>
      <c r="J39" s="42"/>
      <c r="K39" s="23"/>
    </row>
    <row r="40" spans="1:11" ht="41.25" customHeight="1">
      <c r="A40" s="39" t="s">
        <v>15</v>
      </c>
      <c r="B40" s="18">
        <v>8</v>
      </c>
      <c r="C40" s="18">
        <v>1</v>
      </c>
      <c r="D40" s="20">
        <v>199138.1</v>
      </c>
      <c r="E40" s="15">
        <v>225740.6</v>
      </c>
      <c r="F40" s="21">
        <v>225710.5</v>
      </c>
      <c r="G40" s="21">
        <f t="shared" si="0"/>
        <v>113.34370469538474</v>
      </c>
      <c r="H40" s="22">
        <f t="shared" si="1"/>
        <v>99.98666611145714</v>
      </c>
      <c r="I40" s="29" t="s">
        <v>105</v>
      </c>
      <c r="J40" s="45"/>
      <c r="K40" s="23"/>
    </row>
    <row r="41" spans="1:11" ht="30">
      <c r="A41" s="39" t="s">
        <v>14</v>
      </c>
      <c r="B41" s="18">
        <v>8</v>
      </c>
      <c r="C41" s="18">
        <v>4</v>
      </c>
      <c r="D41" s="20">
        <v>417.3</v>
      </c>
      <c r="E41" s="15">
        <v>417.3</v>
      </c>
      <c r="F41" s="21">
        <v>417.3</v>
      </c>
      <c r="G41" s="21">
        <f t="shared" si="0"/>
        <v>100</v>
      </c>
      <c r="H41" s="22">
        <f t="shared" si="1"/>
        <v>100</v>
      </c>
      <c r="I41" s="27"/>
      <c r="J41" s="44"/>
      <c r="K41" s="23"/>
    </row>
    <row r="42" spans="1:11" ht="15" customHeight="1">
      <c r="A42" s="38" t="s">
        <v>13</v>
      </c>
      <c r="B42" s="17">
        <v>9</v>
      </c>
      <c r="C42" s="17"/>
      <c r="D42" s="19">
        <f>D44+D43</f>
        <v>828.5</v>
      </c>
      <c r="E42" s="19">
        <f t="shared" ref="E42:F42" si="10">E44+E43</f>
        <v>1353.5</v>
      </c>
      <c r="F42" s="19">
        <f t="shared" si="10"/>
        <v>1166</v>
      </c>
      <c r="G42" s="11">
        <f t="shared" si="0"/>
        <v>140.73627036813519</v>
      </c>
      <c r="H42" s="12">
        <f t="shared" si="1"/>
        <v>86.147026228297008</v>
      </c>
      <c r="I42" s="42"/>
      <c r="J42" s="42"/>
      <c r="K42" s="23"/>
    </row>
    <row r="43" spans="1:11" ht="56.25" customHeight="1">
      <c r="A43" s="39" t="s">
        <v>55</v>
      </c>
      <c r="B43" s="18">
        <v>9</v>
      </c>
      <c r="C43" s="18">
        <v>7</v>
      </c>
      <c r="D43" s="20">
        <v>0</v>
      </c>
      <c r="E43" s="15">
        <v>525</v>
      </c>
      <c r="F43" s="21">
        <v>350</v>
      </c>
      <c r="G43" s="21">
        <v>0</v>
      </c>
      <c r="H43" s="22">
        <f t="shared" ref="H43" si="11">F43/E43*100</f>
        <v>66.666666666666657</v>
      </c>
      <c r="I43" s="27" t="s">
        <v>62</v>
      </c>
      <c r="J43" s="44" t="s">
        <v>58</v>
      </c>
      <c r="K43" s="23"/>
    </row>
    <row r="44" spans="1:11" ht="17.25" customHeight="1">
      <c r="A44" s="39" t="s">
        <v>12</v>
      </c>
      <c r="B44" s="18">
        <v>9</v>
      </c>
      <c r="C44" s="18">
        <v>9</v>
      </c>
      <c r="D44" s="20">
        <v>828.5</v>
      </c>
      <c r="E44" s="15">
        <v>828.5</v>
      </c>
      <c r="F44" s="21">
        <v>816</v>
      </c>
      <c r="G44" s="21">
        <f t="shared" si="0"/>
        <v>98.49124924562463</v>
      </c>
      <c r="H44" s="22">
        <f t="shared" si="1"/>
        <v>98.49124924562463</v>
      </c>
      <c r="I44" s="34"/>
      <c r="J44" s="44"/>
      <c r="K44" s="23"/>
    </row>
    <row r="45" spans="1:11" ht="15" customHeight="1">
      <c r="A45" s="38" t="s">
        <v>11</v>
      </c>
      <c r="B45" s="17">
        <v>10</v>
      </c>
      <c r="C45" s="17"/>
      <c r="D45" s="19">
        <f>D46+D47+D48+D49</f>
        <v>69473.5</v>
      </c>
      <c r="E45" s="14">
        <f>SUM(E46:E49)</f>
        <v>135484.9</v>
      </c>
      <c r="F45" s="11">
        <f>SUM(F46:F49)</f>
        <v>134481.5</v>
      </c>
      <c r="G45" s="11">
        <f t="shared" si="0"/>
        <v>193.57236932067622</v>
      </c>
      <c r="H45" s="12">
        <f t="shared" si="1"/>
        <v>99.259400863122011</v>
      </c>
      <c r="I45" s="42"/>
      <c r="J45" s="42"/>
      <c r="K45" s="23"/>
    </row>
    <row r="46" spans="1:11" ht="30" customHeight="1">
      <c r="A46" s="39" t="s">
        <v>10</v>
      </c>
      <c r="B46" s="18">
        <v>10</v>
      </c>
      <c r="C46" s="18">
        <v>1</v>
      </c>
      <c r="D46" s="20">
        <v>12409.9</v>
      </c>
      <c r="E46" s="15">
        <v>15148.5</v>
      </c>
      <c r="F46" s="21">
        <v>15148.5</v>
      </c>
      <c r="G46" s="21">
        <f t="shared" si="0"/>
        <v>122.06786517216095</v>
      </c>
      <c r="H46" s="22">
        <f t="shared" si="1"/>
        <v>100</v>
      </c>
      <c r="I46" s="50" t="s">
        <v>81</v>
      </c>
      <c r="J46" s="35"/>
      <c r="K46" s="23"/>
    </row>
    <row r="47" spans="1:11" ht="230.25">
      <c r="A47" s="39" t="s">
        <v>9</v>
      </c>
      <c r="B47" s="18">
        <v>10</v>
      </c>
      <c r="C47" s="18">
        <v>3</v>
      </c>
      <c r="D47" s="20">
        <v>2046.6</v>
      </c>
      <c r="E47" s="21">
        <v>65293.3</v>
      </c>
      <c r="F47" s="21">
        <v>65293.3</v>
      </c>
      <c r="G47" s="21">
        <f t="shared" ref="G47" si="12">F47/D47*100</f>
        <v>3190.3303039186949</v>
      </c>
      <c r="H47" s="22">
        <f t="shared" ref="H47" si="13">F47/E47*100</f>
        <v>100</v>
      </c>
      <c r="I47" s="59" t="s">
        <v>90</v>
      </c>
      <c r="J47" s="30"/>
      <c r="K47" s="23"/>
    </row>
    <row r="48" spans="1:11" ht="102.75">
      <c r="A48" s="39" t="s">
        <v>8</v>
      </c>
      <c r="B48" s="18">
        <v>10</v>
      </c>
      <c r="C48" s="18">
        <v>4</v>
      </c>
      <c r="D48" s="20">
        <v>55017</v>
      </c>
      <c r="E48" s="15">
        <v>53736.6</v>
      </c>
      <c r="F48" s="21">
        <v>52895.7</v>
      </c>
      <c r="G48" s="21">
        <f t="shared" si="0"/>
        <v>96.144282676263686</v>
      </c>
      <c r="H48" s="22">
        <f t="shared" si="1"/>
        <v>98.435144761670813</v>
      </c>
      <c r="I48" s="27" t="s">
        <v>100</v>
      </c>
      <c r="J48" s="44"/>
      <c r="K48" s="23"/>
    </row>
    <row r="49" spans="1:11" ht="66.75" customHeight="1">
      <c r="A49" s="39" t="s">
        <v>7</v>
      </c>
      <c r="B49" s="18">
        <v>10</v>
      </c>
      <c r="C49" s="18">
        <v>6</v>
      </c>
      <c r="D49" s="20">
        <v>0</v>
      </c>
      <c r="E49" s="15">
        <v>1306.5</v>
      </c>
      <c r="F49" s="21">
        <v>1144</v>
      </c>
      <c r="G49" s="21">
        <v>0</v>
      </c>
      <c r="H49" s="22">
        <f t="shared" ref="H49" si="14">F49/E49*100</f>
        <v>87.562189054726375</v>
      </c>
      <c r="I49" s="27" t="s">
        <v>91</v>
      </c>
      <c r="J49" s="44" t="s">
        <v>58</v>
      </c>
      <c r="K49" s="23"/>
    </row>
    <row r="50" spans="1:11" ht="16.149999999999999" customHeight="1">
      <c r="A50" s="38" t="s">
        <v>6</v>
      </c>
      <c r="B50" s="17">
        <v>11</v>
      </c>
      <c r="C50" s="17"/>
      <c r="D50" s="19">
        <f>D51+D52</f>
        <v>231222.59999999998</v>
      </c>
      <c r="E50" s="19">
        <f t="shared" ref="E50:F50" si="15">E51+E52</f>
        <v>244733.09999999998</v>
      </c>
      <c r="F50" s="19">
        <f t="shared" si="15"/>
        <v>244662.59999999998</v>
      </c>
      <c r="G50" s="11">
        <f t="shared" si="0"/>
        <v>105.8125806041451</v>
      </c>
      <c r="H50" s="12">
        <f t="shared" si="1"/>
        <v>99.971193107920413</v>
      </c>
      <c r="I50" s="42"/>
      <c r="J50" s="42"/>
      <c r="K50" s="23"/>
    </row>
    <row r="51" spans="1:11" ht="66.75" customHeight="1">
      <c r="A51" s="39" t="s">
        <v>5</v>
      </c>
      <c r="B51" s="18">
        <v>11</v>
      </c>
      <c r="C51" s="18">
        <v>2</v>
      </c>
      <c r="D51" s="20">
        <v>1931.8</v>
      </c>
      <c r="E51" s="15">
        <v>5496.8</v>
      </c>
      <c r="F51" s="21">
        <v>5496.8</v>
      </c>
      <c r="G51" s="21">
        <f t="shared" si="0"/>
        <v>284.54291334506678</v>
      </c>
      <c r="H51" s="22">
        <f t="shared" si="1"/>
        <v>100</v>
      </c>
      <c r="I51" s="50" t="s">
        <v>80</v>
      </c>
      <c r="J51" s="52"/>
      <c r="K51" s="23"/>
    </row>
    <row r="52" spans="1:11" ht="63.75">
      <c r="A52" s="39" t="s">
        <v>60</v>
      </c>
      <c r="B52" s="18">
        <v>11</v>
      </c>
      <c r="C52" s="18">
        <v>3</v>
      </c>
      <c r="D52" s="20">
        <v>229290.8</v>
      </c>
      <c r="E52" s="15">
        <v>239236.3</v>
      </c>
      <c r="F52" s="21">
        <v>239165.8</v>
      </c>
      <c r="G52" s="21">
        <f t="shared" si="0"/>
        <v>104.30675805570917</v>
      </c>
      <c r="H52" s="22">
        <f t="shared" ref="H52" si="16">F52/E52*100</f>
        <v>99.970531227911479</v>
      </c>
      <c r="I52" s="50" t="s">
        <v>101</v>
      </c>
      <c r="J52" s="48"/>
      <c r="K52" s="23"/>
    </row>
    <row r="53" spans="1:11" ht="14.45" customHeight="1">
      <c r="A53" s="38" t="s">
        <v>4</v>
      </c>
      <c r="B53" s="17">
        <v>12</v>
      </c>
      <c r="C53" s="17"/>
      <c r="D53" s="19">
        <f t="shared" ref="D53" si="17">D54</f>
        <v>14808.1</v>
      </c>
      <c r="E53" s="14">
        <f t="shared" ref="E53" si="18">E54</f>
        <v>14808.1</v>
      </c>
      <c r="F53" s="11">
        <f>F54</f>
        <v>14808.1</v>
      </c>
      <c r="G53" s="11">
        <f t="shared" si="0"/>
        <v>100</v>
      </c>
      <c r="H53" s="12">
        <f t="shared" si="1"/>
        <v>100</v>
      </c>
      <c r="I53" s="42"/>
      <c r="J53" s="42"/>
      <c r="K53" s="23"/>
    </row>
    <row r="54" spans="1:11">
      <c r="A54" s="39" t="s">
        <v>3</v>
      </c>
      <c r="B54" s="18">
        <v>12</v>
      </c>
      <c r="C54" s="18">
        <v>2</v>
      </c>
      <c r="D54" s="20">
        <v>14808.1</v>
      </c>
      <c r="E54" s="15">
        <v>14808.1</v>
      </c>
      <c r="F54" s="21">
        <v>14808.1</v>
      </c>
      <c r="G54" s="21">
        <f t="shared" si="0"/>
        <v>100</v>
      </c>
      <c r="H54" s="22">
        <f t="shared" si="1"/>
        <v>100</v>
      </c>
      <c r="I54" s="29"/>
      <c r="J54" s="35"/>
      <c r="K54" s="23"/>
    </row>
    <row r="55" spans="1:11" ht="29.25" customHeight="1">
      <c r="A55" s="38" t="s">
        <v>2</v>
      </c>
      <c r="B55" s="17">
        <v>13</v>
      </c>
      <c r="C55" s="17"/>
      <c r="D55" s="19">
        <f>D56</f>
        <v>1448.9</v>
      </c>
      <c r="E55" s="11">
        <f>E56</f>
        <v>0</v>
      </c>
      <c r="F55" s="11">
        <f>F56</f>
        <v>0</v>
      </c>
      <c r="G55" s="11">
        <f t="shared" si="0"/>
        <v>0</v>
      </c>
      <c r="H55" s="12">
        <v>0</v>
      </c>
      <c r="I55" s="42"/>
      <c r="J55" s="42"/>
      <c r="K55" s="23"/>
    </row>
    <row r="56" spans="1:11" ht="30" customHeight="1">
      <c r="A56" s="39" t="s">
        <v>1</v>
      </c>
      <c r="B56" s="18">
        <v>13</v>
      </c>
      <c r="C56" s="18">
        <v>1</v>
      </c>
      <c r="D56" s="20">
        <v>1448.9</v>
      </c>
      <c r="E56" s="21">
        <v>0</v>
      </c>
      <c r="F56" s="21">
        <v>0</v>
      </c>
      <c r="G56" s="21">
        <f t="shared" si="0"/>
        <v>0</v>
      </c>
      <c r="H56" s="22">
        <v>0</v>
      </c>
      <c r="I56" s="29" t="s">
        <v>56</v>
      </c>
      <c r="J56" s="35" t="s">
        <v>92</v>
      </c>
      <c r="K56" s="23"/>
    </row>
    <row r="57" spans="1:11" s="7" customFormat="1" ht="17.45" customHeight="1">
      <c r="A57" s="24" t="s">
        <v>0</v>
      </c>
      <c r="B57" s="10"/>
      <c r="C57" s="10"/>
      <c r="D57" s="14">
        <f>D5+D13+D18+D25+D30+D32+D39+D42+D45+D50+D53+D55</f>
        <v>5149860.4000000004</v>
      </c>
      <c r="E57" s="14">
        <f>E5+E13+E18+E25+E30+E32+E39+E42+E45+E50+E53+E55</f>
        <v>6846819.5999999996</v>
      </c>
      <c r="F57" s="14">
        <f>F5+F13+F18+F25+F30+F32+F39+F42+F45+F50+F53+F55</f>
        <v>6322476.1999999983</v>
      </c>
      <c r="G57" s="11">
        <f t="shared" si="0"/>
        <v>122.76985605279704</v>
      </c>
      <c r="H57" s="12">
        <f t="shared" si="1"/>
        <v>92.341796182274166</v>
      </c>
      <c r="I57" s="13"/>
      <c r="J57" s="13"/>
      <c r="K57" s="23"/>
    </row>
    <row r="58" spans="1:11" ht="12.75" customHeight="1">
      <c r="A58" s="40"/>
      <c r="B58" s="8"/>
      <c r="C58" s="8"/>
      <c r="D58" s="8"/>
      <c r="E58" s="1"/>
      <c r="F58" s="1"/>
      <c r="G58" s="1"/>
      <c r="H58" s="1"/>
    </row>
    <row r="59" spans="1:11" ht="2.85" customHeight="1">
      <c r="A59" s="40"/>
      <c r="B59" s="8"/>
      <c r="C59" s="8"/>
      <c r="D59" s="8"/>
      <c r="E59" s="1"/>
      <c r="F59" s="1"/>
      <c r="G59" s="1"/>
      <c r="H59" s="1"/>
    </row>
  </sheetData>
  <mergeCells count="1">
    <mergeCell ref="A1:J1"/>
  </mergeCells>
  <pageMargins left="0.19685039370078741" right="0.19685039370078741" top="0.39370078740157483" bottom="0.39370078740157483" header="0.51181102362204722" footer="0.51181102362204722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по Рз,ПР</vt:lpstr>
      <vt:lpstr>' по Рз,ПР'!Заголовки_для_печати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Васильевна Зорина</dc:creator>
  <cp:lastModifiedBy>ZorinaLV</cp:lastModifiedBy>
  <cp:lastPrinted>2025-03-27T08:15:29Z</cp:lastPrinted>
  <dcterms:created xsi:type="dcterms:W3CDTF">2020-03-13T08:50:32Z</dcterms:created>
  <dcterms:modified xsi:type="dcterms:W3CDTF">2025-03-27T08:15:34Z</dcterms:modified>
</cp:coreProperties>
</file>