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90" windowWidth="16260" windowHeight="8475"/>
  </bookViews>
  <sheets>
    <sheet name="сведения за 9 месяцев 2024 г" sheetId="2" r:id="rId1"/>
  </sheets>
  <definedNames>
    <definedName name="_xlnm.Print_Titles" localSheetId="0">'сведения за 9 месяцев 2024 г'!$3:$4</definedName>
    <definedName name="_xlnm.Print_Area" localSheetId="0">'сведения за 9 месяцев 2024 г'!$A$1:$J$59</definedName>
  </definedNames>
  <calcPr calcId="125725"/>
</workbook>
</file>

<file path=xl/calcChain.xml><?xml version="1.0" encoding="utf-8"?>
<calcChain xmlns="http://schemas.openxmlformats.org/spreadsheetml/2006/main">
  <c r="F20" i="2"/>
  <c r="H12"/>
  <c r="I12"/>
  <c r="J12"/>
  <c r="H13"/>
  <c r="I13"/>
  <c r="J13"/>
  <c r="H10"/>
  <c r="I10"/>
  <c r="I50"/>
  <c r="H50"/>
  <c r="H46"/>
  <c r="H34"/>
  <c r="H17"/>
  <c r="H8"/>
  <c r="H9"/>
  <c r="H11"/>
  <c r="H14"/>
  <c r="H39"/>
  <c r="E20" l="1"/>
  <c r="E6"/>
  <c r="E48"/>
  <c r="F48"/>
  <c r="G48"/>
  <c r="D48"/>
  <c r="H52"/>
  <c r="I52"/>
  <c r="J52"/>
  <c r="E45"/>
  <c r="F45"/>
  <c r="G45"/>
  <c r="H45" s="1"/>
  <c r="D45"/>
  <c r="I46"/>
  <c r="J46"/>
  <c r="I39"/>
  <c r="J39"/>
  <c r="H18"/>
  <c r="I18"/>
  <c r="J18"/>
  <c r="E53"/>
  <c r="F53"/>
  <c r="G53"/>
  <c r="D53"/>
  <c r="J8"/>
  <c r="J9"/>
  <c r="J10"/>
  <c r="J11"/>
  <c r="J14"/>
  <c r="J16"/>
  <c r="J17"/>
  <c r="J19"/>
  <c r="J21"/>
  <c r="J22"/>
  <c r="J23"/>
  <c r="J24"/>
  <c r="J25"/>
  <c r="J26"/>
  <c r="J27"/>
  <c r="J29"/>
  <c r="J30"/>
  <c r="J31"/>
  <c r="J32"/>
  <c r="J34"/>
  <c r="J36"/>
  <c r="J37"/>
  <c r="J38"/>
  <c r="J40"/>
  <c r="J41"/>
  <c r="J43"/>
  <c r="J44"/>
  <c r="J47"/>
  <c r="J49"/>
  <c r="J50"/>
  <c r="J51"/>
  <c r="J54"/>
  <c r="J55"/>
  <c r="J57"/>
  <c r="J59"/>
  <c r="J7"/>
  <c r="H55"/>
  <c r="I55"/>
  <c r="H25"/>
  <c r="I25"/>
  <c r="D20" l="1"/>
  <c r="G20"/>
  <c r="J20" l="1"/>
  <c r="J45"/>
  <c r="I7"/>
  <c r="I8"/>
  <c r="I9"/>
  <c r="I11"/>
  <c r="I14"/>
  <c r="I16"/>
  <c r="I17"/>
  <c r="I19"/>
  <c r="I21"/>
  <c r="I22"/>
  <c r="I23"/>
  <c r="I24"/>
  <c r="I26"/>
  <c r="I27"/>
  <c r="I29"/>
  <c r="I30"/>
  <c r="I31"/>
  <c r="I32"/>
  <c r="I34"/>
  <c r="I36"/>
  <c r="I37"/>
  <c r="I38"/>
  <c r="I40"/>
  <c r="I41"/>
  <c r="I43"/>
  <c r="I44"/>
  <c r="I47"/>
  <c r="I49"/>
  <c r="I51"/>
  <c r="I54"/>
  <c r="I57"/>
  <c r="I59"/>
  <c r="H7"/>
  <c r="H16"/>
  <c r="H19"/>
  <c r="H21"/>
  <c r="H22"/>
  <c r="H23"/>
  <c r="H24"/>
  <c r="H26"/>
  <c r="H27"/>
  <c r="H29"/>
  <c r="H30"/>
  <c r="H31"/>
  <c r="H32"/>
  <c r="H36"/>
  <c r="H37"/>
  <c r="H38"/>
  <c r="H40"/>
  <c r="H41"/>
  <c r="H43"/>
  <c r="H44"/>
  <c r="H49"/>
  <c r="H51"/>
  <c r="H54"/>
  <c r="H57"/>
  <c r="F58" l="1"/>
  <c r="F56"/>
  <c r="F42"/>
  <c r="F35"/>
  <c r="F33"/>
  <c r="F28"/>
  <c r="F15"/>
  <c r="F6"/>
  <c r="J53"/>
  <c r="H53" l="1"/>
  <c r="I53"/>
  <c r="F5"/>
  <c r="G58"/>
  <c r="E58"/>
  <c r="D58"/>
  <c r="G56"/>
  <c r="E56"/>
  <c r="D56"/>
  <c r="I45"/>
  <c r="G42"/>
  <c r="E42"/>
  <c r="D42"/>
  <c r="G35"/>
  <c r="E35"/>
  <c r="D35"/>
  <c r="G33"/>
  <c r="H33" s="1"/>
  <c r="E33"/>
  <c r="D33"/>
  <c r="G28"/>
  <c r="E28"/>
  <c r="D28"/>
  <c r="G15"/>
  <c r="E15"/>
  <c r="D15"/>
  <c r="G6"/>
  <c r="D6"/>
  <c r="J35" l="1"/>
  <c r="J28"/>
  <c r="J6"/>
  <c r="J56"/>
  <c r="J15"/>
  <c r="J33"/>
  <c r="J42"/>
  <c r="J48"/>
  <c r="J58"/>
  <c r="I33"/>
  <c r="I58"/>
  <c r="I56"/>
  <c r="H56"/>
  <c r="H48"/>
  <c r="I48"/>
  <c r="H42"/>
  <c r="I42"/>
  <c r="I35"/>
  <c r="H35"/>
  <c r="H28"/>
  <c r="I28"/>
  <c r="H20"/>
  <c r="I20"/>
  <c r="I15"/>
  <c r="H15"/>
  <c r="G5"/>
  <c r="H6"/>
  <c r="I6"/>
  <c r="D5"/>
  <c r="E5"/>
  <c r="J5" l="1"/>
  <c r="I5"/>
  <c r="H5"/>
</calcChain>
</file>

<file path=xl/sharedStrings.xml><?xml version="1.0" encoding="utf-8"?>
<sst xmlns="http://schemas.openxmlformats.org/spreadsheetml/2006/main" count="67" uniqueCount="67">
  <si>
    <t>Периодическая печать и издательства</t>
  </si>
  <si>
    <t>СРЕДСТВА МАССОВОЙ ИНФОРМАЦИИ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</si>
  <si>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</si>
  <si>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</si>
  <si>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</si>
  <si>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</si>
  <si>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</si>
  <si>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</si>
  <si>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</si>
  <si>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</si>
  <si>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</si>
  <si>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</si>
  <si>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</si>
  <si>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</si>
  <si>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</si>
  <si>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</si>
  <si>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</si>
  <si>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</si>
  <si>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</si>
  <si>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</si>
  <si>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</si>
  <si>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</si>
  <si>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</si>
  <si>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</si>
  <si>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</si>
  <si>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</si>
  <si>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</si>
  <si>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</si>
  <si>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</si>
  <si>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</si>
  <si>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</si>
  <si>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</si>
  <si>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</si>
  <si>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</si>
  <si>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</si>
  <si>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</si>
  <si>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</si>
  <si>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</si>
  <si>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</si>
  <si>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</si>
  <si>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</si>
  <si>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</si>
  <si>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</si>
  <si>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</si>
  <si>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(тыс.рублей)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</si>
  <si>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</si>
  <si>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</si>
  <si>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Обеспечение проведения выборов и референдумов</t>
  </si>
  <si>
    <t>Расходы - всего:</t>
  </si>
  <si>
    <t>Гражданская оборона</t>
  </si>
  <si>
    <t>Санитарно-эпидемиологическое благополучие</t>
  </si>
  <si>
    <t>в том числе дорожный фонд</t>
  </si>
  <si>
    <t xml:space="preserve">Дорожное хозяйство </t>
  </si>
  <si>
    <t>Наименование показателя</t>
  </si>
  <si>
    <t>Рз</t>
  </si>
  <si>
    <t>Пр</t>
  </si>
  <si>
    <t>% исполнения к плановым назначениям отчётного периода ((к.7/к.6)*100%)</t>
  </si>
  <si>
    <t>Спорт высших достижений</t>
  </si>
  <si>
    <t>Утверждено решением Думы г.Урая от 29.11.2023 года № 88</t>
  </si>
  <si>
    <t xml:space="preserve">Уточненный план на 2024 год               </t>
  </si>
  <si>
    <t>% исполнения к первоначальному плану на 2024 год ((к.7/к.4)*100%)</t>
  </si>
  <si>
    <t>% исполнения к уточненному плану на 2024 год ((к.7/к.5)*100%)</t>
  </si>
  <si>
    <t>Защита населения и территории от чрезвычайных ситуаций природного и техногенного характера, пожарная безопасность</t>
  </si>
  <si>
    <t>Профессиональная подготовка, переподготовка и повышение квалификации</t>
  </si>
  <si>
    <t>Уточненный план на                    01.10.2024         2024 года</t>
  </si>
  <si>
    <t xml:space="preserve">Исполнено на 01.10.2024 </t>
  </si>
  <si>
    <t>Сведения об исполнении бюджета  городского округа Урай Ханты-Мансийского автономного округа-Югры за 9 месяцев 2024 года по расходам в разрезе разделов и подразделов классификации расходов в сравнении с запланированными значениями на соответствующий период</t>
  </si>
</sst>
</file>

<file path=xl/styles.xml><?xml version="1.0" encoding="utf-8"?>
<styleSheet xmlns="http://schemas.openxmlformats.org/spreadsheetml/2006/main">
  <numFmts count="6">
    <numFmt numFmtId="164" formatCode="00"/>
    <numFmt numFmtId="165" formatCode="0000"/>
    <numFmt numFmtId="166" formatCode="_-* #,##0.00_р_._-;\-* #,##0.00_р_._-;_-* &quot;-&quot;??_р_._-;_-@_-"/>
    <numFmt numFmtId="167" formatCode="#,##0.0;[Red]\-#,##0.0;0.0"/>
    <numFmt numFmtId="168" formatCode="0.0"/>
    <numFmt numFmtId="169" formatCode="#,##0.0"/>
  </numFmts>
  <fonts count="1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1"/>
      <color rgb="FF000000"/>
      <name val="Calibri"/>
      <family val="2"/>
      <scheme val="minor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4" fillId="0" borderId="0"/>
    <xf numFmtId="0" fontId="6" fillId="2" borderId="2">
      <alignment horizontal="left" vertical="top" wrapText="1"/>
    </xf>
    <xf numFmtId="166" fontId="4" fillId="0" borderId="0" applyFont="0" applyFill="0" applyBorder="0" applyAlignment="0" applyProtection="0"/>
    <xf numFmtId="0" fontId="7" fillId="0" borderId="0"/>
  </cellStyleXfs>
  <cellXfs count="5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8" fillId="0" borderId="0" xfId="1" applyNumberFormat="1" applyFont="1" applyFill="1" applyAlignment="1" applyProtection="1">
      <protection hidden="1"/>
    </xf>
    <xf numFmtId="165" fontId="8" fillId="0" borderId="1" xfId="1" applyNumberFormat="1" applyFont="1" applyFill="1" applyBorder="1" applyAlignment="1" applyProtection="1">
      <alignment wrapText="1"/>
      <protection hidden="1"/>
    </xf>
    <xf numFmtId="165" fontId="10" fillId="0" borderId="1" xfId="1" applyNumberFormat="1" applyFont="1" applyFill="1" applyBorder="1" applyAlignment="1" applyProtection="1">
      <alignment wrapText="1"/>
      <protection hidden="1"/>
    </xf>
    <xf numFmtId="0" fontId="8" fillId="0" borderId="0" xfId="1" applyNumberFormat="1" applyFont="1" applyFill="1" applyAlignment="1" applyProtection="1">
      <alignment horizontal="center"/>
      <protection hidden="1"/>
    </xf>
    <xf numFmtId="164" fontId="8" fillId="0" borderId="1" xfId="1" applyNumberFormat="1" applyFont="1" applyFill="1" applyBorder="1" applyAlignment="1" applyProtection="1">
      <alignment horizontal="center"/>
      <protection hidden="1"/>
    </xf>
    <xf numFmtId="164" fontId="10" fillId="0" borderId="1" xfId="1" applyNumberFormat="1" applyFont="1" applyFill="1" applyBorder="1" applyAlignment="1" applyProtection="1">
      <alignment horizontal="center"/>
      <protection hidden="1"/>
    </xf>
    <xf numFmtId="0" fontId="4" fillId="0" borderId="0" xfId="1" applyFont="1"/>
    <xf numFmtId="167" fontId="10" fillId="0" borderId="1" xfId="3" applyNumberFormat="1" applyFont="1" applyFill="1" applyBorder="1" applyAlignment="1" applyProtection="1">
      <protection hidden="1"/>
    </xf>
    <xf numFmtId="167" fontId="8" fillId="0" borderId="1" xfId="3" applyNumberFormat="1" applyFont="1" applyFill="1" applyBorder="1" applyAlignment="1" applyProtection="1">
      <protection hidden="1"/>
    </xf>
    <xf numFmtId="164" fontId="8" fillId="0" borderId="1" xfId="3" applyNumberFormat="1" applyFont="1" applyFill="1" applyBorder="1" applyAlignment="1" applyProtection="1">
      <alignment horizontal="center"/>
      <protection hidden="1"/>
    </xf>
    <xf numFmtId="0" fontId="11" fillId="0" borderId="0" xfId="1" applyFont="1" applyProtection="1">
      <protection hidden="1"/>
    </xf>
    <xf numFmtId="0" fontId="11" fillId="0" borderId="0" xfId="1" applyNumberFormat="1" applyFont="1" applyFill="1" applyAlignment="1" applyProtection="1">
      <protection hidden="1"/>
    </xf>
    <xf numFmtId="0" fontId="11" fillId="0" borderId="0" xfId="1" applyNumberFormat="1" applyFont="1" applyFill="1" applyAlignment="1" applyProtection="1">
      <alignment wrapText="1"/>
      <protection hidden="1"/>
    </xf>
    <xf numFmtId="0" fontId="11" fillId="0" borderId="0" xfId="1" applyFont="1"/>
    <xf numFmtId="0" fontId="11" fillId="0" borderId="0" xfId="1" applyFont="1" applyAlignment="1" applyProtection="1">
      <alignment horizontal="center"/>
      <protection hidden="1"/>
    </xf>
    <xf numFmtId="0" fontId="11" fillId="0" borderId="0" xfId="1" applyNumberFormat="1" applyFont="1" applyFill="1" applyAlignment="1" applyProtection="1">
      <alignment horizontal="center"/>
      <protection hidden="1"/>
    </xf>
    <xf numFmtId="0" fontId="11" fillId="0" borderId="0" xfId="1" applyNumberFormat="1" applyFont="1" applyFill="1" applyAlignment="1" applyProtection="1">
      <alignment horizontal="center" wrapText="1"/>
      <protection hidden="1"/>
    </xf>
    <xf numFmtId="0" fontId="11" fillId="0" borderId="0" xfId="1" applyFont="1" applyAlignment="1">
      <alignment horizontal="center"/>
    </xf>
    <xf numFmtId="167" fontId="1" fillId="0" borderId="0" xfId="1" applyNumberFormat="1"/>
    <xf numFmtId="164" fontId="10" fillId="0" borderId="1" xfId="3" applyNumberFormat="1" applyFont="1" applyFill="1" applyBorder="1" applyAlignment="1" applyProtection="1">
      <alignment horizontal="center"/>
      <protection hidden="1"/>
    </xf>
    <xf numFmtId="0" fontId="1" fillId="0" borderId="0" xfId="1" applyFont="1"/>
    <xf numFmtId="165" fontId="10" fillId="0" borderId="1" xfId="1" applyNumberFormat="1" applyFont="1" applyFill="1" applyBorder="1" applyAlignment="1" applyProtection="1">
      <alignment vertical="center" wrapText="1"/>
      <protection hidden="1"/>
    </xf>
    <xf numFmtId="0" fontId="1" fillId="0" borderId="0" xfId="1" applyAlignment="1">
      <alignment horizontal="center"/>
    </xf>
    <xf numFmtId="0" fontId="12" fillId="4" borderId="3" xfId="1" applyNumberFormat="1" applyFont="1" applyFill="1" applyBorder="1" applyAlignment="1" applyProtection="1">
      <alignment horizontal="center" vertical="center"/>
      <protection hidden="1"/>
    </xf>
    <xf numFmtId="167" fontId="12" fillId="4" borderId="3" xfId="3" applyNumberFormat="1" applyFont="1" applyFill="1" applyBorder="1" applyAlignment="1">
      <alignment horizontal="right" wrapText="1"/>
    </xf>
    <xf numFmtId="0" fontId="13" fillId="4" borderId="3" xfId="1" applyNumberFormat="1" applyFont="1" applyFill="1" applyBorder="1" applyAlignment="1" applyProtection="1">
      <alignment horizontal="left"/>
      <protection hidden="1"/>
    </xf>
    <xf numFmtId="169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vertical="center"/>
      <protection hidden="1"/>
    </xf>
    <xf numFmtId="0" fontId="9" fillId="0" borderId="0" xfId="1" applyFont="1" applyAlignment="1">
      <alignment horizontal="right"/>
    </xf>
    <xf numFmtId="0" fontId="14" fillId="0" borderId="3" xfId="1" applyNumberFormat="1" applyFont="1" applyFill="1" applyBorder="1" applyAlignment="1" applyProtection="1">
      <alignment horizontal="center" vertical="center"/>
      <protection hidden="1"/>
    </xf>
    <xf numFmtId="0" fontId="14" fillId="0" borderId="3" xfId="3" applyFont="1" applyBorder="1" applyAlignment="1">
      <alignment horizontal="center" vertical="center" wrapText="1"/>
    </xf>
    <xf numFmtId="167" fontId="15" fillId="0" borderId="0" xfId="1" applyNumberFormat="1" applyFont="1"/>
    <xf numFmtId="0" fontId="16" fillId="0" borderId="0" xfId="1" applyNumberFormat="1" applyFont="1" applyFill="1" applyAlignment="1" applyProtection="1">
      <protection hidden="1"/>
    </xf>
    <xf numFmtId="0" fontId="16" fillId="0" borderId="0" xfId="1" applyNumberFormat="1" applyFont="1" applyFill="1" applyAlignment="1" applyProtection="1">
      <alignment wrapText="1"/>
      <protection hidden="1"/>
    </xf>
    <xf numFmtId="0" fontId="16" fillId="0" borderId="0" xfId="1" applyFont="1" applyProtection="1">
      <protection hidden="1"/>
    </xf>
    <xf numFmtId="0" fontId="16" fillId="0" borderId="0" xfId="1" applyFont="1"/>
    <xf numFmtId="0" fontId="13" fillId="0" borderId="1" xfId="0" applyFont="1" applyFill="1" applyBorder="1" applyAlignment="1">
      <alignment horizontal="center" vertical="center" wrapText="1"/>
    </xf>
    <xf numFmtId="168" fontId="12" fillId="4" borderId="3" xfId="3" applyNumberFormat="1" applyFont="1" applyFill="1" applyBorder="1" applyAlignment="1">
      <alignment horizontal="right" wrapText="1"/>
    </xf>
    <xf numFmtId="168" fontId="12" fillId="3" borderId="3" xfId="3" applyNumberFormat="1" applyFont="1" applyFill="1" applyBorder="1" applyAlignment="1">
      <alignment horizontal="right" wrapText="1"/>
    </xf>
    <xf numFmtId="168" fontId="9" fillId="3" borderId="3" xfId="3" applyNumberFormat="1" applyFont="1" applyFill="1" applyBorder="1" applyAlignment="1">
      <alignment horizontal="right" wrapText="1"/>
    </xf>
    <xf numFmtId="168" fontId="9" fillId="3" borderId="1" xfId="3" applyNumberFormat="1" applyFont="1" applyFill="1" applyBorder="1" applyAlignment="1">
      <alignment horizontal="right" wrapText="1"/>
    </xf>
    <xf numFmtId="0" fontId="17" fillId="0" borderId="0" xfId="1" applyNumberFormat="1" applyFont="1" applyFill="1" applyAlignment="1" applyProtection="1">
      <alignment wrapText="1"/>
      <protection hidden="1"/>
    </xf>
    <xf numFmtId="165" fontId="18" fillId="0" borderId="1" xfId="0" applyNumberFormat="1" applyFont="1" applyFill="1" applyBorder="1" applyAlignment="1" applyProtection="1">
      <alignment wrapText="1"/>
      <protection hidden="1"/>
    </xf>
    <xf numFmtId="165" fontId="10" fillId="0" borderId="1" xfId="0" applyNumberFormat="1" applyFont="1" applyFill="1" applyBorder="1" applyAlignment="1" applyProtection="1">
      <alignment wrapText="1"/>
      <protection hidden="1"/>
    </xf>
    <xf numFmtId="169" fontId="5" fillId="0" borderId="1" xfId="0" applyNumberFormat="1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167" fontId="8" fillId="4" borderId="3" xfId="3" applyNumberFormat="1" applyFont="1" applyFill="1" applyBorder="1" applyAlignment="1">
      <alignment horizontal="right" wrapText="1"/>
    </xf>
    <xf numFmtId="167" fontId="10" fillId="0" borderId="1" xfId="1" applyNumberFormat="1" applyFont="1" applyFill="1" applyBorder="1" applyAlignment="1" applyProtection="1">
      <protection hidden="1"/>
    </xf>
    <xf numFmtId="167" fontId="1" fillId="0" borderId="0" xfId="1" applyNumberFormat="1" applyFont="1"/>
    <xf numFmtId="0" fontId="2" fillId="0" borderId="0" xfId="1" applyNumberFormat="1" applyFont="1" applyFill="1" applyAlignment="1" applyProtection="1">
      <alignment wrapText="1"/>
      <protection hidden="1"/>
    </xf>
    <xf numFmtId="0" fontId="5" fillId="0" borderId="0" xfId="1" applyNumberFormat="1" applyFont="1" applyFill="1" applyAlignment="1" applyProtection="1">
      <alignment horizontal="center" wrapText="1"/>
      <protection hidden="1"/>
    </xf>
  </cellXfs>
  <cellStyles count="7">
    <cellStyle name="Normal" xfId="6"/>
    <cellStyle name="Обычный" xfId="0" builtinId="0"/>
    <cellStyle name="Обычный 2" xfId="1"/>
    <cellStyle name="Обычный 2 2" xfId="3"/>
    <cellStyle name="Обычный 3" xfId="2"/>
    <cellStyle name="Финансовый 2" xfId="5"/>
    <cellStyle name="Элементы осей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6"/>
  <sheetViews>
    <sheetView showGridLines="0" tabSelected="1" zoomScaleNormal="100" workbookViewId="0">
      <pane xSplit="3" ySplit="4" topLeftCell="D6" activePane="bottomRight" state="frozen"/>
      <selection pane="topRight" activeCell="D1" sqref="D1"/>
      <selection pane="bottomLeft" activeCell="A6" sqref="A6"/>
      <selection pane="bottomRight" activeCell="G26" sqref="G26"/>
    </sheetView>
  </sheetViews>
  <sheetFormatPr defaultColWidth="9.28515625" defaultRowHeight="12.75"/>
  <cols>
    <col min="1" max="1" width="36.28515625" style="18" customWidth="1"/>
    <col min="2" max="3" width="5.140625" style="22" customWidth="1"/>
    <col min="4" max="4" width="15.140625" style="1" customWidth="1"/>
    <col min="5" max="7" width="11.7109375" style="18" customWidth="1"/>
    <col min="8" max="8" width="14.140625" style="42" customWidth="1"/>
    <col min="9" max="9" width="14.5703125" style="42" customWidth="1"/>
    <col min="10" max="10" width="15.28515625" style="42" customWidth="1"/>
    <col min="11" max="246" width="9.140625" style="1" customWidth="1"/>
    <col min="247" max="16384" width="9.28515625" style="1"/>
  </cols>
  <sheetData>
    <row r="1" spans="1:10" s="11" customFormat="1" ht="34.5" customHeight="1">
      <c r="A1" s="58" t="s">
        <v>66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6.5" customHeight="1">
      <c r="A2" s="5"/>
      <c r="B2" s="8"/>
      <c r="C2" s="8"/>
      <c r="D2" s="5"/>
      <c r="E2" s="5"/>
      <c r="F2" s="5"/>
      <c r="J2" s="35" t="s">
        <v>44</v>
      </c>
    </row>
    <row r="3" spans="1:10" ht="81" customHeight="1">
      <c r="A3" s="33" t="s">
        <v>53</v>
      </c>
      <c r="B3" s="34" t="s">
        <v>54</v>
      </c>
      <c r="C3" s="34" t="s">
        <v>55</v>
      </c>
      <c r="D3" s="31" t="s">
        <v>58</v>
      </c>
      <c r="E3" s="51" t="s">
        <v>59</v>
      </c>
      <c r="F3" s="31" t="s">
        <v>64</v>
      </c>
      <c r="G3" s="52" t="s">
        <v>65</v>
      </c>
      <c r="H3" s="32" t="s">
        <v>56</v>
      </c>
      <c r="I3" s="43" t="s">
        <v>60</v>
      </c>
      <c r="J3" s="43" t="s">
        <v>61</v>
      </c>
    </row>
    <row r="4" spans="1:10" s="27" customFormat="1" ht="11.45" customHeight="1">
      <c r="A4" s="36">
        <v>1</v>
      </c>
      <c r="B4" s="36">
        <v>2</v>
      </c>
      <c r="C4" s="36">
        <v>3</v>
      </c>
      <c r="D4" s="37">
        <v>4</v>
      </c>
      <c r="E4" s="53">
        <v>5</v>
      </c>
      <c r="F4" s="53">
        <v>6</v>
      </c>
      <c r="G4" s="53">
        <v>7</v>
      </c>
      <c r="H4" s="37">
        <v>8</v>
      </c>
      <c r="I4" s="37">
        <v>9</v>
      </c>
      <c r="J4" s="37">
        <v>10</v>
      </c>
    </row>
    <row r="5" spans="1:10" s="27" customFormat="1" ht="15.75" customHeight="1">
      <c r="A5" s="30" t="s">
        <v>48</v>
      </c>
      <c r="B5" s="28"/>
      <c r="C5" s="28"/>
      <c r="D5" s="29">
        <f>D6+D15+D20+D28+D33+D35+D42+D45+D48+D53+D56+D58</f>
        <v>5149860.4000000004</v>
      </c>
      <c r="E5" s="54">
        <f>E6+E15+E20+E28+E33+E35+E42+E45+E48+E53+E56+E58</f>
        <v>6918695.1000000015</v>
      </c>
      <c r="F5" s="54">
        <f>F6+F15+F20+F28+F33+F35+F42+F45+F48+F53+F56+F58</f>
        <v>4216401.0999999996</v>
      </c>
      <c r="G5" s="54">
        <f>G6+G15+G20+G28+G33+G35+G42+G45+G48+G53+G56+G58</f>
        <v>4146724.4000000004</v>
      </c>
      <c r="H5" s="44">
        <f>(G5/F5)*100</f>
        <v>98.347484066447109</v>
      </c>
      <c r="I5" s="44">
        <f>(G5/E5)*100</f>
        <v>59.935064922863845</v>
      </c>
      <c r="J5" s="44">
        <f t="shared" ref="J5:J6" si="0">G5/E5*100</f>
        <v>59.935064922863845</v>
      </c>
    </row>
    <row r="6" spans="1:10" ht="14.25" customHeight="1">
      <c r="A6" s="6" t="s">
        <v>43</v>
      </c>
      <c r="B6" s="9">
        <v>1</v>
      </c>
      <c r="C6" s="9"/>
      <c r="D6" s="13">
        <f>SUM(D7:D14)</f>
        <v>358190.50000000006</v>
      </c>
      <c r="E6" s="13">
        <f>SUM(E7:E14)</f>
        <v>342268.00000000006</v>
      </c>
      <c r="F6" s="13">
        <f t="shared" ref="F6:G6" si="1">SUM(F7:F14)</f>
        <v>254326.2</v>
      </c>
      <c r="G6" s="13">
        <f t="shared" si="1"/>
        <v>249061.8</v>
      </c>
      <c r="H6" s="45">
        <f t="shared" ref="H6:H57" si="2">(G6/F6)*100</f>
        <v>97.930059899451962</v>
      </c>
      <c r="I6" s="45">
        <f t="shared" ref="I6:I59" si="3">(G6/E6)*100</f>
        <v>72.768064791333089</v>
      </c>
      <c r="J6" s="45">
        <f t="shared" si="0"/>
        <v>72.768064791333089</v>
      </c>
    </row>
    <row r="7" spans="1:10" ht="36">
      <c r="A7" s="7" t="s">
        <v>42</v>
      </c>
      <c r="B7" s="10">
        <v>1</v>
      </c>
      <c r="C7" s="10">
        <v>2</v>
      </c>
      <c r="D7" s="12">
        <v>32803.4</v>
      </c>
      <c r="E7" s="12">
        <v>33588.699999999997</v>
      </c>
      <c r="F7" s="55">
        <v>26275.9</v>
      </c>
      <c r="G7" s="55">
        <v>25997</v>
      </c>
      <c r="H7" s="46">
        <f t="shared" si="2"/>
        <v>98.938571086052235</v>
      </c>
      <c r="I7" s="46">
        <f t="shared" si="3"/>
        <v>77.398053512044243</v>
      </c>
      <c r="J7" s="46">
        <f>G7/E7*100</f>
        <v>77.398053512044243</v>
      </c>
    </row>
    <row r="8" spans="1:10" ht="48">
      <c r="A8" s="7" t="s">
        <v>41</v>
      </c>
      <c r="B8" s="10">
        <v>1</v>
      </c>
      <c r="C8" s="10">
        <v>3</v>
      </c>
      <c r="D8" s="12">
        <v>15110.1</v>
      </c>
      <c r="E8" s="12">
        <v>16059.9</v>
      </c>
      <c r="F8" s="55">
        <v>12889.9</v>
      </c>
      <c r="G8" s="55">
        <v>11258.9</v>
      </c>
      <c r="H8" s="46">
        <f t="shared" si="2"/>
        <v>87.346682286130999</v>
      </c>
      <c r="I8" s="46">
        <f t="shared" si="3"/>
        <v>70.105666909507534</v>
      </c>
      <c r="J8" s="46">
        <f t="shared" ref="J8:J59" si="4">G8/E8*100</f>
        <v>70.105666909507534</v>
      </c>
    </row>
    <row r="9" spans="1:10" ht="48">
      <c r="A9" s="7" t="s">
        <v>40</v>
      </c>
      <c r="B9" s="10">
        <v>1</v>
      </c>
      <c r="C9" s="10">
        <v>4</v>
      </c>
      <c r="D9" s="12">
        <v>226296.6</v>
      </c>
      <c r="E9" s="12">
        <v>229155.20000000001</v>
      </c>
      <c r="F9" s="55">
        <v>170176.1</v>
      </c>
      <c r="G9" s="55">
        <v>168159.5</v>
      </c>
      <c r="H9" s="46">
        <f t="shared" si="2"/>
        <v>98.814992234514705</v>
      </c>
      <c r="I9" s="46">
        <f t="shared" si="3"/>
        <v>73.382362695675241</v>
      </c>
      <c r="J9" s="46">
        <f t="shared" si="4"/>
        <v>73.382362695675241</v>
      </c>
    </row>
    <row r="10" spans="1:10">
      <c r="A10" s="7" t="s">
        <v>39</v>
      </c>
      <c r="B10" s="10">
        <v>1</v>
      </c>
      <c r="C10" s="10">
        <v>5</v>
      </c>
      <c r="D10" s="12">
        <v>4.9000000000000004</v>
      </c>
      <c r="E10" s="12">
        <v>4.9000000000000004</v>
      </c>
      <c r="F10" s="12">
        <v>4.9000000000000004</v>
      </c>
      <c r="G10" s="12">
        <v>4.9000000000000004</v>
      </c>
      <c r="H10" s="46">
        <f t="shared" ref="H10" si="5">(G10/F10)*100</f>
        <v>100</v>
      </c>
      <c r="I10" s="46">
        <f t="shared" ref="I10" si="6">(G10/E10)*100</f>
        <v>100</v>
      </c>
      <c r="J10" s="46">
        <f t="shared" si="4"/>
        <v>100</v>
      </c>
    </row>
    <row r="11" spans="1:10" ht="36">
      <c r="A11" s="26" t="s">
        <v>38</v>
      </c>
      <c r="B11" s="10">
        <v>1</v>
      </c>
      <c r="C11" s="10">
        <v>6</v>
      </c>
      <c r="D11" s="12">
        <v>45684.9</v>
      </c>
      <c r="E11" s="12">
        <v>45684.9</v>
      </c>
      <c r="F11" s="55">
        <v>34049.9</v>
      </c>
      <c r="G11" s="55">
        <v>33388.800000000003</v>
      </c>
      <c r="H11" s="46">
        <f t="shared" si="2"/>
        <v>98.058437763400192</v>
      </c>
      <c r="I11" s="46">
        <f t="shared" si="3"/>
        <v>73.084979938666834</v>
      </c>
      <c r="J11" s="46">
        <f t="shared" si="4"/>
        <v>73.084979938666834</v>
      </c>
    </row>
    <row r="12" spans="1:10" ht="24" hidden="1">
      <c r="A12" s="26" t="s">
        <v>47</v>
      </c>
      <c r="B12" s="10">
        <v>1</v>
      </c>
      <c r="C12" s="10">
        <v>7</v>
      </c>
      <c r="D12" s="12">
        <v>0</v>
      </c>
      <c r="E12" s="12">
        <v>0</v>
      </c>
      <c r="F12" s="55">
        <v>0</v>
      </c>
      <c r="G12" s="55">
        <v>0</v>
      </c>
      <c r="H12" s="46" t="e">
        <f t="shared" ref="H12:H13" si="7">(G12/F12)*100</f>
        <v>#DIV/0!</v>
      </c>
      <c r="I12" s="46" t="e">
        <f t="shared" ref="I12:I13" si="8">(G12/E12)*100</f>
        <v>#DIV/0!</v>
      </c>
      <c r="J12" s="46" t="e">
        <f t="shared" ref="J12:J13" si="9">G12/E12*100</f>
        <v>#DIV/0!</v>
      </c>
    </row>
    <row r="13" spans="1:10">
      <c r="A13" s="7" t="s">
        <v>37</v>
      </c>
      <c r="B13" s="10">
        <v>1</v>
      </c>
      <c r="C13" s="10">
        <v>11</v>
      </c>
      <c r="D13" s="12">
        <v>7357.4</v>
      </c>
      <c r="E13" s="12">
        <v>3269.9</v>
      </c>
      <c r="F13" s="55">
        <v>2.8</v>
      </c>
      <c r="G13" s="55">
        <v>0</v>
      </c>
      <c r="H13" s="46">
        <f t="shared" si="7"/>
        <v>0</v>
      </c>
      <c r="I13" s="46">
        <f t="shared" si="8"/>
        <v>0</v>
      </c>
      <c r="J13" s="46">
        <f t="shared" si="9"/>
        <v>0</v>
      </c>
    </row>
    <row r="14" spans="1:10">
      <c r="A14" s="7" t="s">
        <v>36</v>
      </c>
      <c r="B14" s="10">
        <v>1</v>
      </c>
      <c r="C14" s="10">
        <v>13</v>
      </c>
      <c r="D14" s="12">
        <v>30933.200000000001</v>
      </c>
      <c r="E14" s="12">
        <v>14504.5</v>
      </c>
      <c r="F14" s="55">
        <v>10926.7</v>
      </c>
      <c r="G14" s="55">
        <v>10252.700000000001</v>
      </c>
      <c r="H14" s="46">
        <f t="shared" si="2"/>
        <v>93.831623454473899</v>
      </c>
      <c r="I14" s="46">
        <f t="shared" si="3"/>
        <v>70.68633872246545</v>
      </c>
      <c r="J14" s="46">
        <f t="shared" si="4"/>
        <v>70.68633872246545</v>
      </c>
    </row>
    <row r="15" spans="1:10" ht="36">
      <c r="A15" s="6" t="s">
        <v>35</v>
      </c>
      <c r="B15" s="9">
        <v>3</v>
      </c>
      <c r="C15" s="9"/>
      <c r="D15" s="13">
        <f>SUM(D16:D19)</f>
        <v>40878.1</v>
      </c>
      <c r="E15" s="13">
        <f t="shared" ref="E15:G15" si="10">SUM(E16:E19)</f>
        <v>44266</v>
      </c>
      <c r="F15" s="13">
        <f t="shared" si="10"/>
        <v>36475.300000000003</v>
      </c>
      <c r="G15" s="13">
        <f t="shared" si="10"/>
        <v>35954.299999999996</v>
      </c>
      <c r="H15" s="45">
        <f t="shared" si="2"/>
        <v>98.571636148297586</v>
      </c>
      <c r="I15" s="45">
        <f t="shared" si="3"/>
        <v>81.223286495278529</v>
      </c>
      <c r="J15" s="45">
        <f t="shared" si="4"/>
        <v>81.223286495278529</v>
      </c>
    </row>
    <row r="16" spans="1:10">
      <c r="A16" s="7" t="s">
        <v>34</v>
      </c>
      <c r="B16" s="10">
        <v>3</v>
      </c>
      <c r="C16" s="10">
        <v>4</v>
      </c>
      <c r="D16" s="12">
        <v>6855.6</v>
      </c>
      <c r="E16" s="12">
        <v>6855.6</v>
      </c>
      <c r="F16" s="55">
        <v>5881.3</v>
      </c>
      <c r="G16" s="55">
        <v>5768.5</v>
      </c>
      <c r="H16" s="46">
        <f t="shared" si="2"/>
        <v>98.082056688147176</v>
      </c>
      <c r="I16" s="46">
        <f t="shared" si="3"/>
        <v>84.142890483692156</v>
      </c>
      <c r="J16" s="46">
        <f t="shared" si="4"/>
        <v>84.142890483692156</v>
      </c>
    </row>
    <row r="17" spans="1:10">
      <c r="A17" s="7" t="s">
        <v>49</v>
      </c>
      <c r="B17" s="10">
        <v>3</v>
      </c>
      <c r="C17" s="10">
        <v>9</v>
      </c>
      <c r="D17" s="12">
        <v>55.9</v>
      </c>
      <c r="E17" s="12">
        <v>55.9</v>
      </c>
      <c r="F17" s="55">
        <v>55.9</v>
      </c>
      <c r="G17" s="55">
        <v>55.9</v>
      </c>
      <c r="H17" s="46">
        <f t="shared" si="2"/>
        <v>100</v>
      </c>
      <c r="I17" s="46">
        <f t="shared" si="3"/>
        <v>100</v>
      </c>
      <c r="J17" s="46">
        <f t="shared" si="4"/>
        <v>100</v>
      </c>
    </row>
    <row r="18" spans="1:10" ht="48">
      <c r="A18" s="7" t="s">
        <v>62</v>
      </c>
      <c r="B18" s="10">
        <v>3</v>
      </c>
      <c r="C18" s="10">
        <v>10</v>
      </c>
      <c r="D18" s="12">
        <v>30168.5</v>
      </c>
      <c r="E18" s="12">
        <v>31245.200000000001</v>
      </c>
      <c r="F18" s="55">
        <v>26344.400000000001</v>
      </c>
      <c r="G18" s="55">
        <v>25936.2</v>
      </c>
      <c r="H18" s="46">
        <f t="shared" si="2"/>
        <v>98.450524589666117</v>
      </c>
      <c r="I18" s="46">
        <f t="shared" si="3"/>
        <v>83.008590119442346</v>
      </c>
      <c r="J18" s="46">
        <f t="shared" si="4"/>
        <v>83.008590119442346</v>
      </c>
    </row>
    <row r="19" spans="1:10" ht="36">
      <c r="A19" s="7" t="s">
        <v>33</v>
      </c>
      <c r="B19" s="10">
        <v>3</v>
      </c>
      <c r="C19" s="10">
        <v>14</v>
      </c>
      <c r="D19" s="12">
        <v>3798.1</v>
      </c>
      <c r="E19" s="12">
        <v>6109.3</v>
      </c>
      <c r="F19" s="55">
        <v>4193.7</v>
      </c>
      <c r="G19" s="55">
        <v>4193.7</v>
      </c>
      <c r="H19" s="46">
        <f t="shared" si="2"/>
        <v>100</v>
      </c>
      <c r="I19" s="46">
        <f t="shared" si="3"/>
        <v>68.64452555939306</v>
      </c>
      <c r="J19" s="46">
        <f t="shared" si="4"/>
        <v>68.64452555939306</v>
      </c>
    </row>
    <row r="20" spans="1:10">
      <c r="A20" s="6" t="s">
        <v>32</v>
      </c>
      <c r="B20" s="9">
        <v>4</v>
      </c>
      <c r="C20" s="9"/>
      <c r="D20" s="13">
        <f t="shared" ref="D20:G20" si="11">D21+D22+D23+D24+D26+D27</f>
        <v>355856.8</v>
      </c>
      <c r="E20" s="13">
        <f>E21+E22+E23+E24+E26+E27</f>
        <v>391803.19999999995</v>
      </c>
      <c r="F20" s="13">
        <f>F21+F22+F23+F24+F26+F27</f>
        <v>304616.40000000002</v>
      </c>
      <c r="G20" s="13">
        <f t="shared" si="11"/>
        <v>290246</v>
      </c>
      <c r="H20" s="45">
        <f t="shared" si="2"/>
        <v>95.282460169577206</v>
      </c>
      <c r="I20" s="45">
        <f t="shared" si="3"/>
        <v>74.079537890451135</v>
      </c>
      <c r="J20" s="45">
        <f t="shared" si="4"/>
        <v>74.079537890451135</v>
      </c>
    </row>
    <row r="21" spans="1:10">
      <c r="A21" s="7" t="s">
        <v>31</v>
      </c>
      <c r="B21" s="10">
        <v>4</v>
      </c>
      <c r="C21" s="10">
        <v>1</v>
      </c>
      <c r="D21" s="12">
        <v>18048.8</v>
      </c>
      <c r="E21" s="12">
        <v>17883.8</v>
      </c>
      <c r="F21" s="55">
        <v>16784.3</v>
      </c>
      <c r="G21" s="55">
        <v>13618.2</v>
      </c>
      <c r="H21" s="46">
        <f t="shared" si="2"/>
        <v>81.136538312589749</v>
      </c>
      <c r="I21" s="46">
        <f t="shared" si="3"/>
        <v>76.148245898522688</v>
      </c>
      <c r="J21" s="46">
        <f t="shared" si="4"/>
        <v>76.148245898522688</v>
      </c>
    </row>
    <row r="22" spans="1:10">
      <c r="A22" s="7" t="s">
        <v>30</v>
      </c>
      <c r="B22" s="10">
        <v>4</v>
      </c>
      <c r="C22" s="10">
        <v>5</v>
      </c>
      <c r="D22" s="12">
        <v>41823.699999999997</v>
      </c>
      <c r="E22" s="12">
        <v>37623.699999999997</v>
      </c>
      <c r="F22" s="55">
        <v>26595.3</v>
      </c>
      <c r="G22" s="55">
        <v>26593.4</v>
      </c>
      <c r="H22" s="46">
        <f t="shared" si="2"/>
        <v>99.992855880550337</v>
      </c>
      <c r="I22" s="46">
        <f t="shared" si="3"/>
        <v>70.682575079006057</v>
      </c>
      <c r="J22" s="46">
        <f t="shared" si="4"/>
        <v>70.682575079006057</v>
      </c>
    </row>
    <row r="23" spans="1:10">
      <c r="A23" s="7" t="s">
        <v>29</v>
      </c>
      <c r="B23" s="10">
        <v>4</v>
      </c>
      <c r="C23" s="10">
        <v>8</v>
      </c>
      <c r="D23" s="12">
        <v>20943.400000000001</v>
      </c>
      <c r="E23" s="12">
        <v>26924.7</v>
      </c>
      <c r="F23" s="55">
        <v>16075.5</v>
      </c>
      <c r="G23" s="55">
        <v>15713.6</v>
      </c>
      <c r="H23" s="46">
        <f t="shared" si="2"/>
        <v>97.748748094927066</v>
      </c>
      <c r="I23" s="46">
        <f t="shared" si="3"/>
        <v>58.361281648449193</v>
      </c>
      <c r="J23" s="46">
        <f t="shared" si="4"/>
        <v>58.361281648449193</v>
      </c>
    </row>
    <row r="24" spans="1:10">
      <c r="A24" s="7" t="s">
        <v>52</v>
      </c>
      <c r="B24" s="10">
        <v>4</v>
      </c>
      <c r="C24" s="10">
        <v>9</v>
      </c>
      <c r="D24" s="12">
        <v>161995.29999999999</v>
      </c>
      <c r="E24" s="12">
        <v>191896.4</v>
      </c>
      <c r="F24" s="55">
        <v>162061.1</v>
      </c>
      <c r="G24" s="55">
        <v>153367.29999999999</v>
      </c>
      <c r="H24" s="46">
        <f t="shared" si="2"/>
        <v>94.635480075107466</v>
      </c>
      <c r="I24" s="46">
        <f t="shared" si="3"/>
        <v>79.921926622906938</v>
      </c>
      <c r="J24" s="46">
        <f t="shared" si="4"/>
        <v>79.921926622906938</v>
      </c>
    </row>
    <row r="25" spans="1:10">
      <c r="A25" s="7" t="s">
        <v>51</v>
      </c>
      <c r="B25" s="10">
        <v>4</v>
      </c>
      <c r="C25" s="10">
        <v>9</v>
      </c>
      <c r="D25" s="12">
        <v>78884.800000000003</v>
      </c>
      <c r="E25" s="12">
        <v>80487.399999999994</v>
      </c>
      <c r="F25" s="55">
        <v>67544.600000000006</v>
      </c>
      <c r="G25" s="55">
        <v>66654.600000000006</v>
      </c>
      <c r="H25" s="46">
        <f t="shared" si="2"/>
        <v>98.682352105127578</v>
      </c>
      <c r="I25" s="46">
        <f t="shared" si="3"/>
        <v>82.81370748713465</v>
      </c>
      <c r="J25" s="46">
        <f t="shared" si="4"/>
        <v>82.81370748713465</v>
      </c>
    </row>
    <row r="26" spans="1:10">
      <c r="A26" s="7" t="s">
        <v>28</v>
      </c>
      <c r="B26" s="10">
        <v>4</v>
      </c>
      <c r="C26" s="10">
        <v>10</v>
      </c>
      <c r="D26" s="12">
        <v>5057.6000000000004</v>
      </c>
      <c r="E26" s="12">
        <v>8515.7000000000007</v>
      </c>
      <c r="F26" s="55">
        <v>4232.2</v>
      </c>
      <c r="G26" s="55">
        <v>3947.8</v>
      </c>
      <c r="H26" s="46">
        <f t="shared" si="2"/>
        <v>93.280090732952132</v>
      </c>
      <c r="I26" s="46">
        <f t="shared" si="3"/>
        <v>46.35907793839614</v>
      </c>
      <c r="J26" s="46">
        <f t="shared" si="4"/>
        <v>46.35907793839614</v>
      </c>
    </row>
    <row r="27" spans="1:10" ht="24">
      <c r="A27" s="7" t="s">
        <v>27</v>
      </c>
      <c r="B27" s="10">
        <v>4</v>
      </c>
      <c r="C27" s="10">
        <v>12</v>
      </c>
      <c r="D27" s="12">
        <v>107988</v>
      </c>
      <c r="E27" s="12">
        <v>108958.9</v>
      </c>
      <c r="F27" s="55">
        <v>78868</v>
      </c>
      <c r="G27" s="55">
        <v>77005.7</v>
      </c>
      <c r="H27" s="46">
        <f t="shared" si="2"/>
        <v>97.638712785920774</v>
      </c>
      <c r="I27" s="46">
        <f t="shared" si="3"/>
        <v>70.674079859469956</v>
      </c>
      <c r="J27" s="46">
        <f t="shared" si="4"/>
        <v>70.674079859469956</v>
      </c>
    </row>
    <row r="28" spans="1:10" ht="24">
      <c r="A28" s="6" t="s">
        <v>26</v>
      </c>
      <c r="B28" s="9">
        <v>5</v>
      </c>
      <c r="C28" s="9"/>
      <c r="D28" s="13">
        <f>SUM(D29:D32)</f>
        <v>568550.40000000002</v>
      </c>
      <c r="E28" s="13">
        <f t="shared" ref="E28:G28" si="12">SUM(E29:E32)</f>
        <v>1078466.1000000001</v>
      </c>
      <c r="F28" s="13">
        <f t="shared" si="12"/>
        <v>788821.20000000007</v>
      </c>
      <c r="G28" s="13">
        <f t="shared" si="12"/>
        <v>773009.5</v>
      </c>
      <c r="H28" s="45">
        <f t="shared" si="2"/>
        <v>97.995528010656912</v>
      </c>
      <c r="I28" s="45">
        <f t="shared" si="3"/>
        <v>71.676754605453056</v>
      </c>
      <c r="J28" s="45">
        <f t="shared" si="4"/>
        <v>71.676754605453056</v>
      </c>
    </row>
    <row r="29" spans="1:10">
      <c r="A29" s="7" t="s">
        <v>25</v>
      </c>
      <c r="B29" s="10">
        <v>5</v>
      </c>
      <c r="C29" s="10">
        <v>1</v>
      </c>
      <c r="D29" s="12">
        <v>82925.2</v>
      </c>
      <c r="E29" s="12">
        <v>347433.1</v>
      </c>
      <c r="F29" s="55">
        <v>281270.3</v>
      </c>
      <c r="G29" s="55">
        <v>278447.40000000002</v>
      </c>
      <c r="H29" s="46">
        <f t="shared" si="2"/>
        <v>98.996374661668867</v>
      </c>
      <c r="I29" s="46">
        <f t="shared" si="3"/>
        <v>80.144177397029821</v>
      </c>
      <c r="J29" s="46">
        <f t="shared" si="4"/>
        <v>80.144177397029821</v>
      </c>
    </row>
    <row r="30" spans="1:10">
      <c r="A30" s="7" t="s">
        <v>24</v>
      </c>
      <c r="B30" s="10">
        <v>5</v>
      </c>
      <c r="C30" s="10">
        <v>2</v>
      </c>
      <c r="D30" s="12">
        <v>191139.20000000001</v>
      </c>
      <c r="E30" s="12">
        <v>233635.4</v>
      </c>
      <c r="F30" s="55">
        <v>136062.5</v>
      </c>
      <c r="G30" s="55">
        <v>134252.29999999999</v>
      </c>
      <c r="H30" s="46">
        <f t="shared" si="2"/>
        <v>98.669581993569125</v>
      </c>
      <c r="I30" s="46">
        <f t="shared" si="3"/>
        <v>57.462310934045092</v>
      </c>
      <c r="J30" s="46">
        <f t="shared" si="4"/>
        <v>57.462310934045092</v>
      </c>
    </row>
    <row r="31" spans="1:10">
      <c r="A31" s="7" t="s">
        <v>23</v>
      </c>
      <c r="B31" s="10">
        <v>5</v>
      </c>
      <c r="C31" s="10">
        <v>3</v>
      </c>
      <c r="D31" s="12">
        <v>154605.20000000001</v>
      </c>
      <c r="E31" s="12">
        <v>354692.6</v>
      </c>
      <c r="F31" s="55">
        <v>271290</v>
      </c>
      <c r="G31" s="55">
        <v>262936.3</v>
      </c>
      <c r="H31" s="46">
        <f t="shared" si="2"/>
        <v>96.92074901397028</v>
      </c>
      <c r="I31" s="46">
        <f t="shared" si="3"/>
        <v>74.130754348977106</v>
      </c>
      <c r="J31" s="46">
        <f t="shared" si="4"/>
        <v>74.130754348977106</v>
      </c>
    </row>
    <row r="32" spans="1:10" ht="24">
      <c r="A32" s="7" t="s">
        <v>22</v>
      </c>
      <c r="B32" s="10">
        <v>5</v>
      </c>
      <c r="C32" s="10">
        <v>5</v>
      </c>
      <c r="D32" s="12">
        <v>139880.79999999999</v>
      </c>
      <c r="E32" s="12">
        <v>142705</v>
      </c>
      <c r="F32" s="55">
        <v>100198.39999999999</v>
      </c>
      <c r="G32" s="55">
        <v>97373.5</v>
      </c>
      <c r="H32" s="46">
        <f t="shared" si="2"/>
        <v>97.180693504087898</v>
      </c>
      <c r="I32" s="46">
        <f t="shared" si="3"/>
        <v>68.234119337094</v>
      </c>
      <c r="J32" s="46">
        <f t="shared" si="4"/>
        <v>68.234119337094</v>
      </c>
    </row>
    <row r="33" spans="1:10">
      <c r="A33" s="6" t="s">
        <v>21</v>
      </c>
      <c r="B33" s="9">
        <v>6</v>
      </c>
      <c r="C33" s="9"/>
      <c r="D33" s="13">
        <f>D34</f>
        <v>2227.8000000000002</v>
      </c>
      <c r="E33" s="13">
        <f t="shared" ref="E33:G33" si="13">E34</f>
        <v>3887.1</v>
      </c>
      <c r="F33" s="13">
        <f t="shared" si="13"/>
        <v>763.4</v>
      </c>
      <c r="G33" s="13">
        <f t="shared" si="13"/>
        <v>752.7</v>
      </c>
      <c r="H33" s="45">
        <f t="shared" si="2"/>
        <v>98.598375687712874</v>
      </c>
      <c r="I33" s="45">
        <f t="shared" si="3"/>
        <v>19.36405032029019</v>
      </c>
      <c r="J33" s="45">
        <f t="shared" si="4"/>
        <v>19.36405032029019</v>
      </c>
    </row>
    <row r="34" spans="1:10" ht="24">
      <c r="A34" s="7" t="s">
        <v>20</v>
      </c>
      <c r="B34" s="10">
        <v>6</v>
      </c>
      <c r="C34" s="10">
        <v>5</v>
      </c>
      <c r="D34" s="12">
        <v>2227.8000000000002</v>
      </c>
      <c r="E34" s="12">
        <v>3887.1</v>
      </c>
      <c r="F34" s="55">
        <v>763.4</v>
      </c>
      <c r="G34" s="55">
        <v>752.7</v>
      </c>
      <c r="H34" s="46">
        <f t="shared" si="2"/>
        <v>98.598375687712874</v>
      </c>
      <c r="I34" s="46">
        <f t="shared" si="3"/>
        <v>19.36405032029019</v>
      </c>
      <c r="J34" s="46">
        <f t="shared" si="4"/>
        <v>19.36405032029019</v>
      </c>
    </row>
    <row r="35" spans="1:10">
      <c r="A35" s="6" t="s">
        <v>19</v>
      </c>
      <c r="B35" s="9">
        <v>7</v>
      </c>
      <c r="C35" s="9"/>
      <c r="D35" s="13">
        <f>SUM(D36:D41)</f>
        <v>3306819.8000000003</v>
      </c>
      <c r="E35" s="13">
        <f t="shared" ref="E35:G35" si="14">SUM(E36:E41)</f>
        <v>4456789.1000000015</v>
      </c>
      <c r="F35" s="13">
        <f t="shared" si="14"/>
        <v>2389880.6999999997</v>
      </c>
      <c r="G35" s="13">
        <f t="shared" si="14"/>
        <v>2360639.6</v>
      </c>
      <c r="H35" s="45">
        <f t="shared" si="2"/>
        <v>98.776461938037343</v>
      </c>
      <c r="I35" s="45">
        <f t="shared" si="3"/>
        <v>52.967271886390122</v>
      </c>
      <c r="J35" s="45">
        <f t="shared" si="4"/>
        <v>52.967271886390122</v>
      </c>
    </row>
    <row r="36" spans="1:10">
      <c r="A36" s="7" t="s">
        <v>18</v>
      </c>
      <c r="B36" s="10">
        <v>7</v>
      </c>
      <c r="C36" s="10">
        <v>1</v>
      </c>
      <c r="D36" s="12">
        <v>754363</v>
      </c>
      <c r="E36" s="12">
        <v>809312.4</v>
      </c>
      <c r="F36" s="55">
        <v>519137.9</v>
      </c>
      <c r="G36" s="55">
        <v>516492.9</v>
      </c>
      <c r="H36" s="46">
        <f t="shared" si="2"/>
        <v>99.490501464061865</v>
      </c>
      <c r="I36" s="46">
        <f t="shared" si="3"/>
        <v>63.818730566836734</v>
      </c>
      <c r="J36" s="46">
        <f t="shared" si="4"/>
        <v>63.818730566836734</v>
      </c>
    </row>
    <row r="37" spans="1:10">
      <c r="A37" s="7" t="s">
        <v>17</v>
      </c>
      <c r="B37" s="10">
        <v>7</v>
      </c>
      <c r="C37" s="10">
        <v>2</v>
      </c>
      <c r="D37" s="12">
        <v>2296534.4</v>
      </c>
      <c r="E37" s="12">
        <v>3387915.7</v>
      </c>
      <c r="F37" s="55">
        <v>1689605.7</v>
      </c>
      <c r="G37" s="55">
        <v>1669200.1</v>
      </c>
      <c r="H37" s="46">
        <f t="shared" si="2"/>
        <v>98.792286271288035</v>
      </c>
      <c r="I37" s="46">
        <f t="shared" si="3"/>
        <v>49.26923358807305</v>
      </c>
      <c r="J37" s="46">
        <f t="shared" si="4"/>
        <v>49.26923358807305</v>
      </c>
    </row>
    <row r="38" spans="1:10">
      <c r="A38" s="7" t="s">
        <v>16</v>
      </c>
      <c r="B38" s="10">
        <v>7</v>
      </c>
      <c r="C38" s="10">
        <v>3</v>
      </c>
      <c r="D38" s="12">
        <v>175251.9</v>
      </c>
      <c r="E38" s="12">
        <v>177511.2</v>
      </c>
      <c r="F38" s="55">
        <v>116457.8</v>
      </c>
      <c r="G38" s="55">
        <v>113779.5</v>
      </c>
      <c r="H38" s="46">
        <f t="shared" si="2"/>
        <v>97.700196981224096</v>
      </c>
      <c r="I38" s="46">
        <f t="shared" si="3"/>
        <v>64.097082324946257</v>
      </c>
      <c r="J38" s="46">
        <f t="shared" si="4"/>
        <v>64.097082324946257</v>
      </c>
    </row>
    <row r="39" spans="1:10" ht="22.5">
      <c r="A39" s="49" t="s">
        <v>63</v>
      </c>
      <c r="B39" s="10">
        <v>7</v>
      </c>
      <c r="C39" s="10">
        <v>5</v>
      </c>
      <c r="D39" s="12">
        <v>752.7</v>
      </c>
      <c r="E39" s="12">
        <v>752.7</v>
      </c>
      <c r="F39" s="55">
        <v>585.79999999999995</v>
      </c>
      <c r="G39" s="55">
        <v>580</v>
      </c>
      <c r="H39" s="46">
        <f t="shared" si="2"/>
        <v>99.009900990099027</v>
      </c>
      <c r="I39" s="46">
        <f t="shared" si="3"/>
        <v>77.05593197821176</v>
      </c>
      <c r="J39" s="46">
        <f t="shared" si="4"/>
        <v>77.05593197821176</v>
      </c>
    </row>
    <row r="40" spans="1:10">
      <c r="A40" s="7" t="s">
        <v>15</v>
      </c>
      <c r="B40" s="10">
        <v>7</v>
      </c>
      <c r="C40" s="10">
        <v>7</v>
      </c>
      <c r="D40" s="12">
        <v>18153.599999999999</v>
      </c>
      <c r="E40" s="12">
        <v>19481.900000000001</v>
      </c>
      <c r="F40" s="55">
        <v>15727.8</v>
      </c>
      <c r="G40" s="55">
        <v>15520.9</v>
      </c>
      <c r="H40" s="46">
        <f t="shared" si="2"/>
        <v>98.684494970688846</v>
      </c>
      <c r="I40" s="46">
        <f t="shared" si="3"/>
        <v>79.668307505941399</v>
      </c>
      <c r="J40" s="46">
        <f t="shared" si="4"/>
        <v>79.668307505941399</v>
      </c>
    </row>
    <row r="41" spans="1:10">
      <c r="A41" s="7" t="s">
        <v>14</v>
      </c>
      <c r="B41" s="10">
        <v>7</v>
      </c>
      <c r="C41" s="10">
        <v>9</v>
      </c>
      <c r="D41" s="12">
        <v>61764.2</v>
      </c>
      <c r="E41" s="12">
        <v>61815.199999999997</v>
      </c>
      <c r="F41" s="55">
        <v>48365.7</v>
      </c>
      <c r="G41" s="55">
        <v>45066.2</v>
      </c>
      <c r="H41" s="46">
        <f t="shared" si="2"/>
        <v>93.178016652296975</v>
      </c>
      <c r="I41" s="46">
        <f t="shared" si="3"/>
        <v>72.904722463083516</v>
      </c>
      <c r="J41" s="46">
        <f t="shared" si="4"/>
        <v>72.904722463083516</v>
      </c>
    </row>
    <row r="42" spans="1:10">
      <c r="A42" s="6" t="s">
        <v>13</v>
      </c>
      <c r="B42" s="9">
        <v>8</v>
      </c>
      <c r="C42" s="9"/>
      <c r="D42" s="13">
        <f>SUM(D43:D44)</f>
        <v>199555.4</v>
      </c>
      <c r="E42" s="13">
        <f t="shared" ref="E42:G42" si="15">SUM(E43:E44)</f>
        <v>217488.5</v>
      </c>
      <c r="F42" s="13">
        <f t="shared" si="15"/>
        <v>153760.6</v>
      </c>
      <c r="G42" s="13">
        <f t="shared" si="15"/>
        <v>153714.29999999999</v>
      </c>
      <c r="H42" s="45">
        <f t="shared" si="2"/>
        <v>99.969888254858517</v>
      </c>
      <c r="I42" s="45">
        <f t="shared" si="3"/>
        <v>70.676978322991786</v>
      </c>
      <c r="J42" s="45">
        <f t="shared" si="4"/>
        <v>70.676978322991786</v>
      </c>
    </row>
    <row r="43" spans="1:10">
      <c r="A43" s="7" t="s">
        <v>12</v>
      </c>
      <c r="B43" s="10">
        <v>8</v>
      </c>
      <c r="C43" s="10">
        <v>1</v>
      </c>
      <c r="D43" s="12">
        <v>199138.1</v>
      </c>
      <c r="E43" s="12">
        <v>217071.2</v>
      </c>
      <c r="F43" s="55">
        <v>153437</v>
      </c>
      <c r="G43" s="55">
        <v>153397</v>
      </c>
      <c r="H43" s="46">
        <f t="shared" si="2"/>
        <v>99.973930668613178</v>
      </c>
      <c r="I43" s="46">
        <f t="shared" si="3"/>
        <v>70.666675265995664</v>
      </c>
      <c r="J43" s="46">
        <f t="shared" si="4"/>
        <v>70.666675265995664</v>
      </c>
    </row>
    <row r="44" spans="1:10" ht="24">
      <c r="A44" s="7" t="s">
        <v>11</v>
      </c>
      <c r="B44" s="10">
        <v>8</v>
      </c>
      <c r="C44" s="10">
        <v>4</v>
      </c>
      <c r="D44" s="12">
        <v>417.3</v>
      </c>
      <c r="E44" s="12">
        <v>417.3</v>
      </c>
      <c r="F44" s="55">
        <v>323.60000000000002</v>
      </c>
      <c r="G44" s="55">
        <v>317.3</v>
      </c>
      <c r="H44" s="46">
        <f t="shared" si="2"/>
        <v>98.053152039555002</v>
      </c>
      <c r="I44" s="46">
        <f t="shared" si="3"/>
        <v>76.036424634555473</v>
      </c>
      <c r="J44" s="46">
        <f t="shared" si="4"/>
        <v>76.036424634555473</v>
      </c>
    </row>
    <row r="45" spans="1:10">
      <c r="A45" s="6" t="s">
        <v>10</v>
      </c>
      <c r="B45" s="9">
        <v>9</v>
      </c>
      <c r="C45" s="9"/>
      <c r="D45" s="13">
        <f>SUM(D46:D47)</f>
        <v>828.5</v>
      </c>
      <c r="E45" s="13">
        <f t="shared" ref="E45:G45" si="16">SUM(E46:E47)</f>
        <v>1353.5</v>
      </c>
      <c r="F45" s="13">
        <f t="shared" si="16"/>
        <v>275</v>
      </c>
      <c r="G45" s="13">
        <f t="shared" si="16"/>
        <v>250</v>
      </c>
      <c r="H45" s="45">
        <f t="shared" si="2"/>
        <v>90.909090909090907</v>
      </c>
      <c r="I45" s="45">
        <f t="shared" si="3"/>
        <v>18.470631695603991</v>
      </c>
      <c r="J45" s="45">
        <f t="shared" si="4"/>
        <v>18.470631695603991</v>
      </c>
    </row>
    <row r="46" spans="1:10">
      <c r="A46" s="50" t="s">
        <v>50</v>
      </c>
      <c r="B46" s="10">
        <v>9</v>
      </c>
      <c r="C46" s="10">
        <v>7</v>
      </c>
      <c r="D46" s="12">
        <v>0</v>
      </c>
      <c r="E46" s="12">
        <v>525</v>
      </c>
      <c r="F46" s="12">
        <v>275</v>
      </c>
      <c r="G46" s="12">
        <v>250</v>
      </c>
      <c r="H46" s="46">
        <f t="shared" si="2"/>
        <v>90.909090909090907</v>
      </c>
      <c r="I46" s="46">
        <f t="shared" ref="I46" si="17">(G46/E46)*100</f>
        <v>47.619047619047613</v>
      </c>
      <c r="J46" s="46">
        <f t="shared" ref="J46" si="18">G46/E46*100</f>
        <v>47.619047619047613</v>
      </c>
    </row>
    <row r="47" spans="1:10">
      <c r="A47" s="7" t="s">
        <v>9</v>
      </c>
      <c r="B47" s="10">
        <v>9</v>
      </c>
      <c r="C47" s="10">
        <v>9</v>
      </c>
      <c r="D47" s="12">
        <v>828.5</v>
      </c>
      <c r="E47" s="12">
        <v>828.5</v>
      </c>
      <c r="F47" s="55">
        <v>0</v>
      </c>
      <c r="G47" s="55">
        <v>0</v>
      </c>
      <c r="H47" s="46">
        <v>0</v>
      </c>
      <c r="I47" s="46">
        <f t="shared" si="3"/>
        <v>0</v>
      </c>
      <c r="J47" s="46">
        <f t="shared" si="4"/>
        <v>0</v>
      </c>
    </row>
    <row r="48" spans="1:10">
      <c r="A48" s="6" t="s">
        <v>8</v>
      </c>
      <c r="B48" s="9">
        <v>10</v>
      </c>
      <c r="C48" s="9"/>
      <c r="D48" s="13">
        <f>SUM(D49:D52)</f>
        <v>69473.5</v>
      </c>
      <c r="E48" s="13">
        <f t="shared" ref="E48:G48" si="19">SUM(E49:E52)</f>
        <v>125597.5</v>
      </c>
      <c r="F48" s="13">
        <f t="shared" si="19"/>
        <v>103133.70000000001</v>
      </c>
      <c r="G48" s="13">
        <f t="shared" si="19"/>
        <v>99378</v>
      </c>
      <c r="H48" s="45">
        <f t="shared" si="2"/>
        <v>96.358416308151448</v>
      </c>
      <c r="I48" s="45">
        <f t="shared" si="3"/>
        <v>79.124186389060299</v>
      </c>
      <c r="J48" s="45">
        <f t="shared" si="4"/>
        <v>79.124186389060299</v>
      </c>
    </row>
    <row r="49" spans="1:10">
      <c r="A49" s="7" t="s">
        <v>7</v>
      </c>
      <c r="B49" s="10">
        <v>10</v>
      </c>
      <c r="C49" s="10">
        <v>1</v>
      </c>
      <c r="D49" s="12">
        <v>12409.9</v>
      </c>
      <c r="E49" s="12">
        <v>14963.7</v>
      </c>
      <c r="F49" s="55">
        <v>11560.4</v>
      </c>
      <c r="G49" s="55">
        <v>11560.4</v>
      </c>
      <c r="H49" s="46">
        <f t="shared" si="2"/>
        <v>100</v>
      </c>
      <c r="I49" s="46">
        <f t="shared" si="3"/>
        <v>77.256293563757623</v>
      </c>
      <c r="J49" s="46">
        <f t="shared" si="4"/>
        <v>77.256293563757623</v>
      </c>
    </row>
    <row r="50" spans="1:10">
      <c r="A50" s="7" t="s">
        <v>6</v>
      </c>
      <c r="B50" s="10">
        <v>10</v>
      </c>
      <c r="C50" s="10">
        <v>3</v>
      </c>
      <c r="D50" s="12">
        <v>2046.6</v>
      </c>
      <c r="E50" s="12">
        <v>55023.9</v>
      </c>
      <c r="F50" s="55">
        <v>44214.400000000001</v>
      </c>
      <c r="G50" s="55">
        <v>44214.400000000001</v>
      </c>
      <c r="H50" s="46">
        <f t="shared" si="2"/>
        <v>100</v>
      </c>
      <c r="I50" s="46">
        <f t="shared" si="3"/>
        <v>80.354900325131439</v>
      </c>
      <c r="J50" s="46">
        <f t="shared" si="4"/>
        <v>80.354900325131439</v>
      </c>
    </row>
    <row r="51" spans="1:10">
      <c r="A51" s="7" t="s">
        <v>5</v>
      </c>
      <c r="B51" s="10">
        <v>10</v>
      </c>
      <c r="C51" s="10">
        <v>4</v>
      </c>
      <c r="D51" s="12">
        <v>55017</v>
      </c>
      <c r="E51" s="12">
        <v>54653.4</v>
      </c>
      <c r="F51" s="55">
        <v>46402.400000000001</v>
      </c>
      <c r="G51" s="55">
        <v>42856.2</v>
      </c>
      <c r="H51" s="46">
        <f t="shared" si="2"/>
        <v>92.357722876402931</v>
      </c>
      <c r="I51" s="46">
        <f t="shared" si="3"/>
        <v>78.414517669531989</v>
      </c>
      <c r="J51" s="46">
        <f t="shared" si="4"/>
        <v>78.414517669531989</v>
      </c>
    </row>
    <row r="52" spans="1:10" ht="24">
      <c r="A52" s="50" t="s">
        <v>4</v>
      </c>
      <c r="B52" s="10">
        <v>10</v>
      </c>
      <c r="C52" s="10">
        <v>6</v>
      </c>
      <c r="D52" s="12">
        <v>0</v>
      </c>
      <c r="E52" s="12">
        <v>956.5</v>
      </c>
      <c r="F52" s="55">
        <v>956.5</v>
      </c>
      <c r="G52" s="55">
        <v>747</v>
      </c>
      <c r="H52" s="46">
        <f t="shared" ref="H52" si="20">(G52/F52)*100</f>
        <v>78.097229482488245</v>
      </c>
      <c r="I52" s="46">
        <f t="shared" ref="I52" si="21">(G52/E52)*100</f>
        <v>78.097229482488245</v>
      </c>
      <c r="J52" s="46">
        <f t="shared" ref="J52" si="22">G52/E52*100</f>
        <v>78.097229482488245</v>
      </c>
    </row>
    <row r="53" spans="1:10">
      <c r="A53" s="6" t="s">
        <v>3</v>
      </c>
      <c r="B53" s="9">
        <v>11</v>
      </c>
      <c r="C53" s="9"/>
      <c r="D53" s="13">
        <f>D54+D55</f>
        <v>231222.59999999998</v>
      </c>
      <c r="E53" s="13">
        <f t="shared" ref="E53:G53" si="23">E54+E55</f>
        <v>240519.1</v>
      </c>
      <c r="F53" s="13">
        <f t="shared" si="23"/>
        <v>174562.5</v>
      </c>
      <c r="G53" s="13">
        <f t="shared" si="23"/>
        <v>173932.1</v>
      </c>
      <c r="H53" s="45">
        <f t="shared" si="2"/>
        <v>99.638868600071604</v>
      </c>
      <c r="I53" s="45">
        <f t="shared" si="3"/>
        <v>72.315296373552044</v>
      </c>
      <c r="J53" s="45">
        <f t="shared" si="4"/>
        <v>72.315296373552044</v>
      </c>
    </row>
    <row r="54" spans="1:10">
      <c r="A54" s="7" t="s">
        <v>2</v>
      </c>
      <c r="B54" s="10">
        <v>11</v>
      </c>
      <c r="C54" s="10">
        <v>2</v>
      </c>
      <c r="D54" s="12">
        <v>1931.8</v>
      </c>
      <c r="E54" s="12">
        <v>5804.2</v>
      </c>
      <c r="F54" s="55">
        <v>5215.6000000000004</v>
      </c>
      <c r="G54" s="55">
        <v>5185.2</v>
      </c>
      <c r="H54" s="46">
        <f t="shared" si="2"/>
        <v>99.417133215737394</v>
      </c>
      <c r="I54" s="46">
        <f t="shared" si="3"/>
        <v>89.335308914234517</v>
      </c>
      <c r="J54" s="46">
        <f t="shared" si="4"/>
        <v>89.335308914234517</v>
      </c>
    </row>
    <row r="55" spans="1:10">
      <c r="A55" s="7" t="s">
        <v>57</v>
      </c>
      <c r="B55" s="10">
        <v>11</v>
      </c>
      <c r="C55" s="10">
        <v>3</v>
      </c>
      <c r="D55" s="12">
        <v>229290.8</v>
      </c>
      <c r="E55" s="12">
        <v>234714.9</v>
      </c>
      <c r="F55" s="55">
        <v>169346.9</v>
      </c>
      <c r="G55" s="55">
        <v>168746.9</v>
      </c>
      <c r="H55" s="46">
        <f t="shared" si="2"/>
        <v>99.645697677371132</v>
      </c>
      <c r="I55" s="46">
        <f t="shared" si="3"/>
        <v>71.894413179563799</v>
      </c>
      <c r="J55" s="46">
        <f t="shared" si="4"/>
        <v>71.894413179563799</v>
      </c>
    </row>
    <row r="56" spans="1:10">
      <c r="A56" s="6" t="s">
        <v>1</v>
      </c>
      <c r="B56" s="9">
        <v>12</v>
      </c>
      <c r="C56" s="9"/>
      <c r="D56" s="13">
        <f>D57</f>
        <v>14808.1</v>
      </c>
      <c r="E56" s="13">
        <f t="shared" ref="E56:F56" si="24">E57</f>
        <v>14808.1</v>
      </c>
      <c r="F56" s="13">
        <f t="shared" si="24"/>
        <v>9786.1</v>
      </c>
      <c r="G56" s="13">
        <f t="shared" ref="G56" si="25">G57</f>
        <v>9786.1</v>
      </c>
      <c r="H56" s="45">
        <f t="shared" si="2"/>
        <v>100</v>
      </c>
      <c r="I56" s="45">
        <f t="shared" si="3"/>
        <v>66.086128537759734</v>
      </c>
      <c r="J56" s="45">
        <f t="shared" si="4"/>
        <v>66.086128537759734</v>
      </c>
    </row>
    <row r="57" spans="1:10">
      <c r="A57" s="7" t="s">
        <v>0</v>
      </c>
      <c r="B57" s="10">
        <v>12</v>
      </c>
      <c r="C57" s="10">
        <v>2</v>
      </c>
      <c r="D57" s="12">
        <v>14808.1</v>
      </c>
      <c r="E57" s="12">
        <v>14808.1</v>
      </c>
      <c r="F57" s="55">
        <v>9786.1</v>
      </c>
      <c r="G57" s="55">
        <v>9786.1</v>
      </c>
      <c r="H57" s="46">
        <f t="shared" si="2"/>
        <v>100</v>
      </c>
      <c r="I57" s="46">
        <f t="shared" si="3"/>
        <v>66.086128537759734</v>
      </c>
      <c r="J57" s="46">
        <f t="shared" si="4"/>
        <v>66.086128537759734</v>
      </c>
    </row>
    <row r="58" spans="1:10" ht="24.75" customHeight="1">
      <c r="A58" s="6" t="s">
        <v>45</v>
      </c>
      <c r="B58" s="14">
        <v>13</v>
      </c>
      <c r="C58" s="14"/>
      <c r="D58" s="13">
        <f>D59</f>
        <v>1448.9</v>
      </c>
      <c r="E58" s="13">
        <f t="shared" ref="E58:F58" si="26">E59</f>
        <v>1448.9</v>
      </c>
      <c r="F58" s="13">
        <f t="shared" si="26"/>
        <v>0</v>
      </c>
      <c r="G58" s="13">
        <f t="shared" ref="G58" si="27">G59</f>
        <v>0</v>
      </c>
      <c r="H58" s="45">
        <v>0</v>
      </c>
      <c r="I58" s="45">
        <f t="shared" si="3"/>
        <v>0</v>
      </c>
      <c r="J58" s="45">
        <f t="shared" si="4"/>
        <v>0</v>
      </c>
    </row>
    <row r="59" spans="1:10" s="25" customFormat="1" ht="24">
      <c r="A59" s="7" t="s">
        <v>46</v>
      </c>
      <c r="B59" s="24">
        <v>13</v>
      </c>
      <c r="C59" s="24">
        <v>1</v>
      </c>
      <c r="D59" s="12">
        <v>1448.9</v>
      </c>
      <c r="E59" s="12">
        <v>1448.9</v>
      </c>
      <c r="F59" s="12">
        <v>0</v>
      </c>
      <c r="G59" s="12">
        <v>0</v>
      </c>
      <c r="H59" s="47">
        <v>0</v>
      </c>
      <c r="I59" s="47">
        <f t="shared" si="3"/>
        <v>0</v>
      </c>
      <c r="J59" s="47">
        <f t="shared" si="4"/>
        <v>0</v>
      </c>
    </row>
    <row r="60" spans="1:10" ht="13.15" customHeight="1">
      <c r="A60" s="15"/>
      <c r="B60" s="19"/>
      <c r="C60" s="19"/>
      <c r="D60" s="23"/>
      <c r="E60" s="56"/>
      <c r="F60" s="56"/>
      <c r="G60" s="56"/>
      <c r="H60" s="38"/>
      <c r="I60" s="38"/>
      <c r="J60" s="38"/>
    </row>
    <row r="61" spans="1:10" ht="13.15" customHeight="1">
      <c r="A61" s="57"/>
      <c r="B61" s="57"/>
      <c r="C61" s="57"/>
      <c r="D61" s="57"/>
      <c r="E61" s="57"/>
      <c r="F61" s="57"/>
      <c r="G61" s="57"/>
      <c r="H61" s="48"/>
      <c r="I61" s="48"/>
      <c r="J61" s="48"/>
    </row>
    <row r="62" spans="1:10" ht="13.15" customHeight="1">
      <c r="A62" s="16"/>
      <c r="B62" s="20"/>
      <c r="C62" s="20"/>
      <c r="D62" s="3"/>
      <c r="E62" s="16"/>
      <c r="F62" s="16"/>
      <c r="G62" s="15"/>
      <c r="H62" s="41"/>
      <c r="I62" s="41"/>
      <c r="J62" s="41"/>
    </row>
    <row r="63" spans="1:10" ht="13.15" customHeight="1">
      <c r="A63" s="17"/>
      <c r="B63" s="21"/>
      <c r="C63" s="21"/>
      <c r="D63" s="4"/>
      <c r="E63" s="17"/>
      <c r="F63" s="17"/>
      <c r="G63" s="17"/>
      <c r="H63" s="40"/>
      <c r="I63" s="40"/>
      <c r="J63" s="40"/>
    </row>
    <row r="64" spans="1:10" ht="13.15" customHeight="1">
      <c r="A64" s="16"/>
      <c r="B64" s="20"/>
      <c r="C64" s="20"/>
      <c r="D64" s="3"/>
      <c r="E64" s="16"/>
      <c r="F64" s="16"/>
      <c r="G64" s="15"/>
      <c r="H64" s="41"/>
      <c r="I64" s="41"/>
      <c r="J64" s="41"/>
    </row>
    <row r="65" spans="1:10" ht="13.15" customHeight="1">
      <c r="A65" s="16"/>
      <c r="B65" s="20"/>
      <c r="C65" s="20"/>
      <c r="D65" s="3"/>
      <c r="E65" s="16"/>
      <c r="F65" s="16"/>
      <c r="G65" s="16"/>
      <c r="H65" s="39"/>
      <c r="I65" s="39"/>
      <c r="J65" s="39"/>
    </row>
    <row r="66" spans="1:10" ht="13.15" customHeight="1">
      <c r="A66" s="15"/>
      <c r="B66" s="19"/>
      <c r="C66" s="19"/>
      <c r="D66" s="2"/>
      <c r="E66" s="15"/>
      <c r="F66" s="15"/>
      <c r="G66" s="15"/>
      <c r="H66" s="41"/>
      <c r="I66" s="41"/>
      <c r="J66" s="41"/>
    </row>
  </sheetData>
  <mergeCells count="2">
    <mergeCell ref="A61:G61"/>
    <mergeCell ref="A1:J1"/>
  </mergeCells>
  <pageMargins left="0.19685039370078741" right="0" top="0.59055118110236227" bottom="0.39370078740157483" header="0.51181102362204722" footer="0.51181102362204722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сведения за 9 месяцев 2024 г</vt:lpstr>
      <vt:lpstr>'сведения за 9 месяцев 2024 г'!Заголовки_для_печати</vt:lpstr>
      <vt:lpstr>'сведения за 9 месяцев 2024 г'!Область_печати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ZorinaLV</cp:lastModifiedBy>
  <cp:lastPrinted>2024-11-12T05:41:58Z</cp:lastPrinted>
  <dcterms:created xsi:type="dcterms:W3CDTF">2018-03-16T10:13:52Z</dcterms:created>
  <dcterms:modified xsi:type="dcterms:W3CDTF">2024-11-12T06:25:05Z</dcterms:modified>
</cp:coreProperties>
</file>