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90" windowWidth="16260" windowHeight="8475"/>
  </bookViews>
  <sheets>
    <sheet name="сведения за 1 кв.2024 г. по рас" sheetId="2" r:id="rId1"/>
  </sheets>
  <definedNames>
    <definedName name="_xlnm.Print_Titles" localSheetId="0">'сведения за 1 кв.2024 г. по рас'!$3:$4</definedName>
  </definedNames>
  <calcPr calcId="125725"/>
</workbook>
</file>

<file path=xl/calcChain.xml><?xml version="1.0" encoding="utf-8"?>
<calcChain xmlns="http://schemas.openxmlformats.org/spreadsheetml/2006/main">
  <c r="H39" i="2"/>
  <c r="E20" l="1"/>
  <c r="E6"/>
  <c r="E48"/>
  <c r="F48"/>
  <c r="G48"/>
  <c r="D48"/>
  <c r="H52"/>
  <c r="I52"/>
  <c r="J52"/>
  <c r="E45"/>
  <c r="F45"/>
  <c r="G45"/>
  <c r="D45"/>
  <c r="I46"/>
  <c r="J46"/>
  <c r="I39"/>
  <c r="J39"/>
  <c r="H18"/>
  <c r="I18"/>
  <c r="J18"/>
  <c r="E53"/>
  <c r="F53"/>
  <c r="G53"/>
  <c r="D53"/>
  <c r="J8"/>
  <c r="J9"/>
  <c r="J10"/>
  <c r="J11"/>
  <c r="J12"/>
  <c r="J13"/>
  <c r="J14"/>
  <c r="J16"/>
  <c r="J17"/>
  <c r="J19"/>
  <c r="J21"/>
  <c r="J22"/>
  <c r="J23"/>
  <c r="J24"/>
  <c r="J25"/>
  <c r="J26"/>
  <c r="J27"/>
  <c r="J29"/>
  <c r="J30"/>
  <c r="J31"/>
  <c r="J32"/>
  <c r="J34"/>
  <c r="J36"/>
  <c r="J37"/>
  <c r="J38"/>
  <c r="J40"/>
  <c r="J41"/>
  <c r="J43"/>
  <c r="J44"/>
  <c r="J47"/>
  <c r="J49"/>
  <c r="J50"/>
  <c r="J51"/>
  <c r="J54"/>
  <c r="J55"/>
  <c r="J57"/>
  <c r="J59"/>
  <c r="J7"/>
  <c r="H55"/>
  <c r="I55"/>
  <c r="H25"/>
  <c r="I25"/>
  <c r="D20" l="1"/>
  <c r="F20"/>
  <c r="G20"/>
  <c r="J20" l="1"/>
  <c r="J45"/>
  <c r="I7"/>
  <c r="I8"/>
  <c r="I9"/>
  <c r="I11"/>
  <c r="I13"/>
  <c r="I14"/>
  <c r="I16"/>
  <c r="I17"/>
  <c r="I19"/>
  <c r="I21"/>
  <c r="I22"/>
  <c r="I23"/>
  <c r="I24"/>
  <c r="I26"/>
  <c r="I27"/>
  <c r="I29"/>
  <c r="I30"/>
  <c r="I31"/>
  <c r="I32"/>
  <c r="I34"/>
  <c r="I36"/>
  <c r="I37"/>
  <c r="I38"/>
  <c r="I40"/>
  <c r="I41"/>
  <c r="I43"/>
  <c r="I44"/>
  <c r="I47"/>
  <c r="I49"/>
  <c r="I51"/>
  <c r="I54"/>
  <c r="I57"/>
  <c r="I59"/>
  <c r="H7"/>
  <c r="H8"/>
  <c r="H9"/>
  <c r="H11"/>
  <c r="H14"/>
  <c r="H16"/>
  <c r="H19"/>
  <c r="H21"/>
  <c r="H22"/>
  <c r="H23"/>
  <c r="H24"/>
  <c r="H26"/>
  <c r="H27"/>
  <c r="H29"/>
  <c r="H30"/>
  <c r="H31"/>
  <c r="H32"/>
  <c r="H36"/>
  <c r="H37"/>
  <c r="H38"/>
  <c r="H40"/>
  <c r="H41"/>
  <c r="H43"/>
  <c r="H44"/>
  <c r="H49"/>
  <c r="H51"/>
  <c r="H54"/>
  <c r="H57"/>
  <c r="F58" l="1"/>
  <c r="F56"/>
  <c r="F42"/>
  <c r="F35"/>
  <c r="F33"/>
  <c r="F28"/>
  <c r="F15"/>
  <c r="F6"/>
  <c r="J53"/>
  <c r="H53" l="1"/>
  <c r="I53"/>
  <c r="F5"/>
  <c r="G58"/>
  <c r="E58"/>
  <c r="D58"/>
  <c r="G56"/>
  <c r="E56"/>
  <c r="D56"/>
  <c r="I45"/>
  <c r="G42"/>
  <c r="E42"/>
  <c r="D42"/>
  <c r="G35"/>
  <c r="E35"/>
  <c r="D35"/>
  <c r="G33"/>
  <c r="E33"/>
  <c r="D33"/>
  <c r="G28"/>
  <c r="E28"/>
  <c r="D28"/>
  <c r="G15"/>
  <c r="E15"/>
  <c r="D15"/>
  <c r="G6"/>
  <c r="D6"/>
  <c r="J35" l="1"/>
  <c r="J28"/>
  <c r="J6"/>
  <c r="J56"/>
  <c r="J15"/>
  <c r="J33"/>
  <c r="J42"/>
  <c r="J48"/>
  <c r="J58"/>
  <c r="I33"/>
  <c r="I58"/>
  <c r="I56"/>
  <c r="H56"/>
  <c r="H48"/>
  <c r="I48"/>
  <c r="H42"/>
  <c r="I42"/>
  <c r="I35"/>
  <c r="H35"/>
  <c r="H28"/>
  <c r="I28"/>
  <c r="H20"/>
  <c r="I20"/>
  <c r="I15"/>
  <c r="H15"/>
  <c r="G5"/>
  <c r="H6"/>
  <c r="I6"/>
  <c r="D5"/>
  <c r="E5"/>
  <c r="J5" l="1"/>
  <c r="I5"/>
  <c r="H5"/>
</calcChain>
</file>

<file path=xl/sharedStrings.xml><?xml version="1.0" encoding="utf-8"?>
<sst xmlns="http://schemas.openxmlformats.org/spreadsheetml/2006/main" count="67" uniqueCount="67">
  <si>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</si>
  <si>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</si>
  <si>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</si>
  <si>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</si>
  <si>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</si>
  <si>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</si>
  <si>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</si>
  <si>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</si>
  <si>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</si>
  <si>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</si>
  <si>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</si>
  <si>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</si>
  <si>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</si>
  <si>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</si>
  <si>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</si>
  <si>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</si>
  <si>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</si>
  <si>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</si>
  <si>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</si>
  <si>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</si>
  <si>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</si>
  <si>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</si>
  <si>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</si>
  <si>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</si>
  <si>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</si>
  <si>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</si>
  <si>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</si>
  <si>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</si>
  <si>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</si>
  <si>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</si>
  <si>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</si>
  <si>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</si>
  <si>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</si>
  <si>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</si>
  <si>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</si>
  <si>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</si>
  <si>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</si>
  <si>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</si>
  <si>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</si>
  <si>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</si>
  <si>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</si>
  <si>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</si>
  <si>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</si>
  <si>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</si>
  <si>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(тыс.рублей)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</si>
  <si>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</si>
  <si>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</si>
  <si>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Обеспечение проведения выборов и референдумов</t>
  </si>
  <si>
    <t>Расходы - всего:</t>
  </si>
  <si>
    <t>Гражданская оборона</t>
  </si>
  <si>
    <t>Санитарно-эпидемиологическое благополучие</t>
  </si>
  <si>
    <t>в том числе дорожный фонд</t>
  </si>
  <si>
    <t xml:space="preserve">Дорожное хозяйство </t>
  </si>
  <si>
    <t>Наименование показателя</t>
  </si>
  <si>
    <t>Рз</t>
  </si>
  <si>
    <t>Пр</t>
  </si>
  <si>
    <t>% исполнения к плановым назначениям отчётного периода ((к.7/к.6)*100%)</t>
  </si>
  <si>
    <t>Спорт высших достижений</t>
  </si>
  <si>
    <t>Сведения об исполнении бюджета  городского округа Урай Ханты-Мансийского автономного округа-Югры за I квартал 2024 года по расходам в разрезе разделов и подразделов классификации расходов в сравнении с запланированными значениями на соответствующий период</t>
  </si>
  <si>
    <t>Утверждено решением Думы г.Урая от 29.11.2023 года № 88</t>
  </si>
  <si>
    <t xml:space="preserve">Уточненный план на 2024 год               </t>
  </si>
  <si>
    <t>Уточненный план на                    1 квартал           2024 года</t>
  </si>
  <si>
    <t xml:space="preserve">Исполнено на 01.04.2024 </t>
  </si>
  <si>
    <t>% исполнения к первоначальному плану на 2024 год ((к.7/к.4)*100%)</t>
  </si>
  <si>
    <t>% исполнения к уточненному плану на 2024 год ((к.7/к.5)*100%)</t>
  </si>
  <si>
    <t>Защита населения и территории от чрезвычайных ситуаций природного и техногенного характера, пожарная безопасность</t>
  </si>
  <si>
    <t>Профессиональная подготовка, переподготовка и повышение квалификации</t>
  </si>
</sst>
</file>

<file path=xl/styles.xml><?xml version="1.0" encoding="utf-8"?>
<styleSheet xmlns="http://schemas.openxmlformats.org/spreadsheetml/2006/main">
  <numFmts count="6">
    <numFmt numFmtId="164" formatCode="00"/>
    <numFmt numFmtId="165" formatCode="0000"/>
    <numFmt numFmtId="166" formatCode="_-* #,##0.00_р_._-;\-* #,##0.00_р_._-;_-* &quot;-&quot;??_р_._-;_-@_-"/>
    <numFmt numFmtId="167" formatCode="#,##0.0;[Red]\-#,##0.0;0.0"/>
    <numFmt numFmtId="168" formatCode="0.0"/>
    <numFmt numFmtId="169" formatCode="#,##0.0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6" fillId="2" borderId="2">
      <alignment horizontal="left" vertical="top" wrapText="1"/>
    </xf>
    <xf numFmtId="166" fontId="4" fillId="0" borderId="0" applyFont="0" applyFill="0" applyBorder="0" applyAlignment="0" applyProtection="0"/>
    <xf numFmtId="0" fontId="7" fillId="0" borderId="0"/>
  </cellStyleXfs>
  <cellXfs count="6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protection hidden="1"/>
    </xf>
    <xf numFmtId="165" fontId="8" fillId="0" borderId="1" xfId="1" applyNumberFormat="1" applyFont="1" applyFill="1" applyBorder="1" applyAlignment="1" applyProtection="1">
      <alignment wrapText="1"/>
      <protection hidden="1"/>
    </xf>
    <xf numFmtId="165" fontId="10" fillId="0" borderId="1" xfId="1" applyNumberFormat="1" applyFont="1" applyFill="1" applyBorder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alignment horizontal="center"/>
      <protection hidden="1"/>
    </xf>
    <xf numFmtId="164" fontId="8" fillId="0" borderId="1" xfId="1" applyNumberFormat="1" applyFont="1" applyFill="1" applyBorder="1" applyAlignment="1" applyProtection="1">
      <alignment horizontal="center"/>
      <protection hidden="1"/>
    </xf>
    <xf numFmtId="164" fontId="10" fillId="0" borderId="1" xfId="1" applyNumberFormat="1" applyFont="1" applyFill="1" applyBorder="1" applyAlignment="1" applyProtection="1">
      <alignment horizontal="center"/>
      <protection hidden="1"/>
    </xf>
    <xf numFmtId="0" fontId="4" fillId="0" borderId="0" xfId="1" applyFont="1"/>
    <xf numFmtId="167" fontId="10" fillId="0" borderId="1" xfId="3" applyNumberFormat="1" applyFont="1" applyFill="1" applyBorder="1" applyAlignment="1" applyProtection="1">
      <protection hidden="1"/>
    </xf>
    <xf numFmtId="167" fontId="8" fillId="0" borderId="1" xfId="3" applyNumberFormat="1" applyFont="1" applyFill="1" applyBorder="1" applyAlignment="1" applyProtection="1">
      <protection hidden="1"/>
    </xf>
    <xf numFmtId="164" fontId="8" fillId="0" borderId="1" xfId="3" applyNumberFormat="1" applyFont="1" applyFill="1" applyBorder="1" applyAlignment="1" applyProtection="1">
      <alignment horizontal="center"/>
      <protection hidden="1"/>
    </xf>
    <xf numFmtId="0" fontId="11" fillId="0" borderId="0" xfId="1" applyFont="1" applyProtection="1">
      <protection hidden="1"/>
    </xf>
    <xf numFmtId="0" fontId="11" fillId="0" borderId="0" xfId="1" applyNumberFormat="1" applyFont="1" applyFill="1" applyAlignment="1" applyProtection="1">
      <protection hidden="1"/>
    </xf>
    <xf numFmtId="0" fontId="11" fillId="0" borderId="0" xfId="1" applyNumberFormat="1" applyFont="1" applyFill="1" applyAlignment="1" applyProtection="1">
      <alignment wrapText="1"/>
      <protection hidden="1"/>
    </xf>
    <xf numFmtId="0" fontId="11" fillId="0" borderId="0" xfId="1" applyFont="1"/>
    <xf numFmtId="0" fontId="11" fillId="0" borderId="0" xfId="1" applyFont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 wrapText="1"/>
      <protection hidden="1"/>
    </xf>
    <xf numFmtId="0" fontId="11" fillId="0" borderId="0" xfId="1" applyFont="1" applyAlignment="1">
      <alignment horizontal="center"/>
    </xf>
    <xf numFmtId="167" fontId="1" fillId="0" borderId="0" xfId="1" applyNumberFormat="1"/>
    <xf numFmtId="164" fontId="10" fillId="0" borderId="1" xfId="3" applyNumberFormat="1" applyFont="1" applyFill="1" applyBorder="1" applyAlignment="1" applyProtection="1">
      <alignment horizontal="center"/>
      <protection hidden="1"/>
    </xf>
    <xf numFmtId="0" fontId="1" fillId="0" borderId="0" xfId="1" applyFont="1"/>
    <xf numFmtId="165" fontId="10" fillId="0" borderId="1" xfId="1" applyNumberFormat="1" applyFont="1" applyFill="1" applyBorder="1" applyAlignment="1" applyProtection="1">
      <alignment vertical="center" wrapText="1"/>
      <protection hidden="1"/>
    </xf>
    <xf numFmtId="0" fontId="1" fillId="0" borderId="0" xfId="1" applyAlignment="1">
      <alignment horizontal="center"/>
    </xf>
    <xf numFmtId="0" fontId="12" fillId="4" borderId="3" xfId="1" applyNumberFormat="1" applyFont="1" applyFill="1" applyBorder="1" applyAlignment="1" applyProtection="1">
      <alignment horizontal="center" vertical="center"/>
      <protection hidden="1"/>
    </xf>
    <xf numFmtId="167" fontId="12" fillId="4" borderId="3" xfId="3" applyNumberFormat="1" applyFont="1" applyFill="1" applyBorder="1" applyAlignment="1">
      <alignment horizontal="right" wrapText="1"/>
    </xf>
    <xf numFmtId="167" fontId="9" fillId="0" borderId="1" xfId="1" applyNumberFormat="1" applyFont="1" applyFill="1" applyBorder="1" applyAlignment="1" applyProtection="1">
      <protection hidden="1"/>
    </xf>
    <xf numFmtId="0" fontId="13" fillId="4" borderId="3" xfId="1" applyNumberFormat="1" applyFont="1" applyFill="1" applyBorder="1" applyAlignment="1" applyProtection="1">
      <alignment horizontal="left"/>
      <protection hidden="1"/>
    </xf>
    <xf numFmtId="169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/>
      <protection hidden="1"/>
    </xf>
    <xf numFmtId="0" fontId="9" fillId="0" borderId="0" xfId="1" applyFont="1" applyAlignment="1">
      <alignment horizontal="right"/>
    </xf>
    <xf numFmtId="0" fontId="14" fillId="0" borderId="3" xfId="1" applyNumberFormat="1" applyFont="1" applyFill="1" applyBorder="1" applyAlignment="1" applyProtection="1">
      <alignment horizontal="center" vertical="center"/>
      <protection hidden="1"/>
    </xf>
    <xf numFmtId="0" fontId="14" fillId="0" borderId="3" xfId="3" applyFont="1" applyBorder="1" applyAlignment="1">
      <alignment horizontal="center" vertical="center" wrapText="1"/>
    </xf>
    <xf numFmtId="0" fontId="12" fillId="0" borderId="0" xfId="1" applyNumberFormat="1" applyFont="1" applyFill="1" applyAlignment="1" applyProtection="1">
      <protection hidden="1"/>
    </xf>
    <xf numFmtId="169" fontId="13" fillId="0" borderId="1" xfId="0" applyNumberFormat="1" applyFont="1" applyFill="1" applyBorder="1" applyAlignment="1">
      <alignment horizontal="center" vertical="center" wrapText="1"/>
    </xf>
    <xf numFmtId="167" fontId="12" fillId="0" borderId="1" xfId="3" applyNumberFormat="1" applyFont="1" applyFill="1" applyBorder="1" applyAlignment="1" applyProtection="1">
      <protection hidden="1"/>
    </xf>
    <xf numFmtId="167" fontId="9" fillId="0" borderId="1" xfId="3" applyNumberFormat="1" applyFont="1" applyFill="1" applyBorder="1" applyAlignment="1" applyProtection="1">
      <protection hidden="1"/>
    </xf>
    <xf numFmtId="167" fontId="15" fillId="0" borderId="0" xfId="1" applyNumberFormat="1" applyFont="1"/>
    <xf numFmtId="0" fontId="16" fillId="0" borderId="0" xfId="1" applyNumberFormat="1" applyFont="1" applyFill="1" applyAlignment="1" applyProtection="1">
      <protection hidden="1"/>
    </xf>
    <xf numFmtId="0" fontId="16" fillId="0" borderId="0" xfId="1" applyNumberFormat="1" applyFont="1" applyFill="1" applyAlignment="1" applyProtection="1">
      <alignment wrapText="1"/>
      <protection hidden="1"/>
    </xf>
    <xf numFmtId="0" fontId="16" fillId="0" borderId="0" xfId="1" applyFont="1" applyProtection="1">
      <protection hidden="1"/>
    </xf>
    <xf numFmtId="0" fontId="16" fillId="0" borderId="0" xfId="1" applyFont="1"/>
    <xf numFmtId="169" fontId="13" fillId="3" borderId="1" xfId="0" applyNumberFormat="1" applyFont="1" applyFill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8" fontId="12" fillId="4" borderId="3" xfId="3" applyNumberFormat="1" applyFont="1" applyFill="1" applyBorder="1" applyAlignment="1">
      <alignment horizontal="right" wrapText="1"/>
    </xf>
    <xf numFmtId="168" fontId="12" fillId="3" borderId="3" xfId="3" applyNumberFormat="1" applyFont="1" applyFill="1" applyBorder="1" applyAlignment="1">
      <alignment horizontal="right" wrapText="1"/>
    </xf>
    <xf numFmtId="168" fontId="9" fillId="3" borderId="3" xfId="3" applyNumberFormat="1" applyFont="1" applyFill="1" applyBorder="1" applyAlignment="1">
      <alignment horizontal="right" wrapText="1"/>
    </xf>
    <xf numFmtId="168" fontId="9" fillId="3" borderId="1" xfId="3" applyNumberFormat="1" applyFont="1" applyFill="1" applyBorder="1" applyAlignment="1">
      <alignment horizontal="right" wrapText="1"/>
    </xf>
    <xf numFmtId="0" fontId="17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5" fillId="0" borderId="0" xfId="1" applyNumberFormat="1" applyFont="1" applyFill="1" applyAlignment="1" applyProtection="1">
      <alignment horizontal="center" wrapText="1"/>
      <protection hidden="1"/>
    </xf>
    <xf numFmtId="165" fontId="18" fillId="0" borderId="1" xfId="0" applyNumberFormat="1" applyFont="1" applyFill="1" applyBorder="1" applyAlignment="1" applyProtection="1">
      <alignment wrapText="1"/>
      <protection hidden="1"/>
    </xf>
    <xf numFmtId="165" fontId="10" fillId="0" borderId="1" xfId="0" applyNumberFormat="1" applyFont="1" applyFill="1" applyBorder="1" applyAlignment="1" applyProtection="1">
      <alignment wrapText="1"/>
      <protection hidden="1"/>
    </xf>
  </cellXfs>
  <cellStyles count="7">
    <cellStyle name="Normal" xfId="6"/>
    <cellStyle name="Обычный" xfId="0" builtinId="0"/>
    <cellStyle name="Обычный 2" xfId="1"/>
    <cellStyle name="Обычный 2 2" xfId="3"/>
    <cellStyle name="Обычный 3" xfId="2"/>
    <cellStyle name="Финансовый 2" xfId="5"/>
    <cellStyle name="Элементы осей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I49" sqref="I49"/>
    </sheetView>
  </sheetViews>
  <sheetFormatPr defaultColWidth="9.28515625" defaultRowHeight="12.75"/>
  <cols>
    <col min="1" max="1" width="36.28515625" style="18" customWidth="1"/>
    <col min="2" max="3" width="5.140625" style="22" customWidth="1"/>
    <col min="4" max="4" width="15.140625" style="1" customWidth="1"/>
    <col min="5" max="7" width="11.7109375" style="47" customWidth="1"/>
    <col min="8" max="8" width="14.140625" style="47" customWidth="1"/>
    <col min="9" max="9" width="14.5703125" style="47" customWidth="1"/>
    <col min="10" max="10" width="15.28515625" style="47" customWidth="1"/>
    <col min="11" max="246" width="9.140625" style="1" customWidth="1"/>
    <col min="247" max="16384" width="9.28515625" style="1"/>
  </cols>
  <sheetData>
    <row r="1" spans="1:10" s="11" customFormat="1" ht="34.5" customHeight="1">
      <c r="A1" s="57" t="s">
        <v>58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6.5" customHeight="1">
      <c r="A2" s="5"/>
      <c r="B2" s="8"/>
      <c r="C2" s="8"/>
      <c r="D2" s="5"/>
      <c r="E2" s="39"/>
      <c r="F2" s="39"/>
      <c r="J2" s="36" t="s">
        <v>44</v>
      </c>
    </row>
    <row r="3" spans="1:10" ht="81" customHeight="1">
      <c r="A3" s="34" t="s">
        <v>53</v>
      </c>
      <c r="B3" s="35" t="s">
        <v>54</v>
      </c>
      <c r="C3" s="35" t="s">
        <v>55</v>
      </c>
      <c r="D3" s="32" t="s">
        <v>59</v>
      </c>
      <c r="E3" s="40" t="s">
        <v>60</v>
      </c>
      <c r="F3" s="48" t="s">
        <v>61</v>
      </c>
      <c r="G3" s="49" t="s">
        <v>62</v>
      </c>
      <c r="H3" s="33" t="s">
        <v>56</v>
      </c>
      <c r="I3" s="50" t="s">
        <v>63</v>
      </c>
      <c r="J3" s="50" t="s">
        <v>64</v>
      </c>
    </row>
    <row r="4" spans="1:10" s="27" customFormat="1" ht="11.45" customHeight="1">
      <c r="A4" s="37">
        <v>1</v>
      </c>
      <c r="B4" s="37">
        <v>2</v>
      </c>
      <c r="C4" s="37">
        <v>3</v>
      </c>
      <c r="D4" s="38">
        <v>4</v>
      </c>
      <c r="E4" s="38">
        <v>5</v>
      </c>
      <c r="F4" s="38">
        <v>6</v>
      </c>
      <c r="G4" s="38">
        <v>7</v>
      </c>
      <c r="H4" s="38">
        <v>8</v>
      </c>
      <c r="I4" s="38">
        <v>9</v>
      </c>
      <c r="J4" s="38">
        <v>10</v>
      </c>
    </row>
    <row r="5" spans="1:10" s="27" customFormat="1" ht="15.75" customHeight="1">
      <c r="A5" s="31" t="s">
        <v>48</v>
      </c>
      <c r="B5" s="28"/>
      <c r="C5" s="28"/>
      <c r="D5" s="29">
        <f>D6+D15+D20+D28+D33+D35+D42+D45+D48+D53+D56+D58</f>
        <v>5149860.4000000004</v>
      </c>
      <c r="E5" s="29">
        <f>E6+E15+E20+E28+E33+E35+E42+E45+E48+E53+E56+E58</f>
        <v>6205406.2000000002</v>
      </c>
      <c r="F5" s="29">
        <f>F6+F15+F20+F28+F33+F35+F42+F45+F48+F53+F56+F58</f>
        <v>725095</v>
      </c>
      <c r="G5" s="29">
        <f>G6+G15+G20+G28+G33+G35+G42+G45+G48+G53+G56+G58</f>
        <v>696731.20000000007</v>
      </c>
      <c r="H5" s="51">
        <f>(G5/F5)*100</f>
        <v>96.088264296402542</v>
      </c>
      <c r="I5" s="51">
        <f>(G5/E5)*100</f>
        <v>11.227809712118443</v>
      </c>
      <c r="J5" s="51">
        <f t="shared" ref="J5:J6" si="0">G5/E5*100</f>
        <v>11.227809712118443</v>
      </c>
    </row>
    <row r="6" spans="1:10" ht="14.25" customHeight="1">
      <c r="A6" s="6" t="s">
        <v>43</v>
      </c>
      <c r="B6" s="9">
        <v>1</v>
      </c>
      <c r="C6" s="9"/>
      <c r="D6" s="13">
        <f>SUM(D7:D14)</f>
        <v>358190.50000000006</v>
      </c>
      <c r="E6" s="41">
        <f>SUM(E7:E14)</f>
        <v>342744.00000000006</v>
      </c>
      <c r="F6" s="41">
        <f t="shared" ref="E6:G6" si="1">SUM(F7:F14)</f>
        <v>79984.7</v>
      </c>
      <c r="G6" s="41">
        <f t="shared" si="1"/>
        <v>76684.099999999991</v>
      </c>
      <c r="H6" s="52">
        <f t="shared" ref="H6:H57" si="2">(G6/F6)*100</f>
        <v>95.873460799377881</v>
      </c>
      <c r="I6" s="52">
        <f t="shared" ref="I6:I59" si="3">(G6/E6)*100</f>
        <v>22.373579114441092</v>
      </c>
      <c r="J6" s="52">
        <f t="shared" si="0"/>
        <v>22.373579114441092</v>
      </c>
    </row>
    <row r="7" spans="1:10" ht="36">
      <c r="A7" s="7" t="s">
        <v>42</v>
      </c>
      <c r="B7" s="10">
        <v>1</v>
      </c>
      <c r="C7" s="10">
        <v>2</v>
      </c>
      <c r="D7" s="12">
        <v>32803.4</v>
      </c>
      <c r="E7" s="42">
        <v>32803.4</v>
      </c>
      <c r="F7" s="30">
        <v>8262.4</v>
      </c>
      <c r="G7" s="30">
        <v>7729.8</v>
      </c>
      <c r="H7" s="53">
        <f t="shared" si="2"/>
        <v>93.553931061192884</v>
      </c>
      <c r="I7" s="53">
        <f t="shared" si="3"/>
        <v>23.564020802721668</v>
      </c>
      <c r="J7" s="53">
        <f>G7/E7*100</f>
        <v>23.564020802721668</v>
      </c>
    </row>
    <row r="8" spans="1:10" ht="48">
      <c r="A8" s="7" t="s">
        <v>41</v>
      </c>
      <c r="B8" s="10">
        <v>1</v>
      </c>
      <c r="C8" s="10">
        <v>3</v>
      </c>
      <c r="D8" s="12">
        <v>15110.1</v>
      </c>
      <c r="E8" s="42">
        <v>15110.1</v>
      </c>
      <c r="F8" s="30">
        <v>3889.7</v>
      </c>
      <c r="G8" s="30">
        <v>3290.4</v>
      </c>
      <c r="H8" s="53">
        <f t="shared" si="2"/>
        <v>84.592642106075019</v>
      </c>
      <c r="I8" s="53">
        <f t="shared" si="3"/>
        <v>21.776162963845376</v>
      </c>
      <c r="J8" s="53">
        <f t="shared" ref="J8:J59" si="4">G8/E8*100</f>
        <v>21.776162963845376</v>
      </c>
    </row>
    <row r="9" spans="1:10" ht="48">
      <c r="A9" s="7" t="s">
        <v>40</v>
      </c>
      <c r="B9" s="10">
        <v>1</v>
      </c>
      <c r="C9" s="10">
        <v>4</v>
      </c>
      <c r="D9" s="12">
        <v>226296.6</v>
      </c>
      <c r="E9" s="42">
        <v>229923.6</v>
      </c>
      <c r="F9" s="30">
        <v>52101.5</v>
      </c>
      <c r="G9" s="30">
        <v>50640.3</v>
      </c>
      <c r="H9" s="53">
        <f t="shared" si="2"/>
        <v>97.195474218592565</v>
      </c>
      <c r="I9" s="53">
        <f t="shared" si="3"/>
        <v>22.024837815691821</v>
      </c>
      <c r="J9" s="53">
        <f t="shared" si="4"/>
        <v>22.024837815691821</v>
      </c>
    </row>
    <row r="10" spans="1:10">
      <c r="A10" s="7" t="s">
        <v>39</v>
      </c>
      <c r="B10" s="10">
        <v>1</v>
      </c>
      <c r="C10" s="10">
        <v>5</v>
      </c>
      <c r="D10" s="12">
        <v>4.9000000000000004</v>
      </c>
      <c r="E10" s="42">
        <v>4.9000000000000004</v>
      </c>
      <c r="F10" s="42">
        <v>0</v>
      </c>
      <c r="G10" s="42">
        <v>0</v>
      </c>
      <c r="H10" s="53">
        <v>0</v>
      </c>
      <c r="I10" s="53">
        <v>0</v>
      </c>
      <c r="J10" s="53">
        <f t="shared" si="4"/>
        <v>0</v>
      </c>
    </row>
    <row r="11" spans="1:10" ht="36">
      <c r="A11" s="26" t="s">
        <v>38</v>
      </c>
      <c r="B11" s="10">
        <v>1</v>
      </c>
      <c r="C11" s="10">
        <v>6</v>
      </c>
      <c r="D11" s="12">
        <v>45684.9</v>
      </c>
      <c r="E11" s="42">
        <v>45684.9</v>
      </c>
      <c r="F11" s="30">
        <v>12402.2</v>
      </c>
      <c r="G11" s="30">
        <v>12038.4</v>
      </c>
      <c r="H11" s="53">
        <f t="shared" si="2"/>
        <v>97.066649465417427</v>
      </c>
      <c r="I11" s="53">
        <f t="shared" si="3"/>
        <v>26.350938712791315</v>
      </c>
      <c r="J11" s="53">
        <f t="shared" si="4"/>
        <v>26.350938712791315</v>
      </c>
    </row>
    <row r="12" spans="1:10" ht="24" hidden="1">
      <c r="A12" s="26" t="s">
        <v>47</v>
      </c>
      <c r="B12" s="10">
        <v>1</v>
      </c>
      <c r="C12" s="10">
        <v>7</v>
      </c>
      <c r="D12" s="12">
        <v>0</v>
      </c>
      <c r="E12" s="42">
        <v>0</v>
      </c>
      <c r="F12" s="30">
        <v>0</v>
      </c>
      <c r="G12" s="30">
        <v>0</v>
      </c>
      <c r="H12" s="53">
        <v>0</v>
      </c>
      <c r="I12" s="53">
        <v>0</v>
      </c>
      <c r="J12" s="53" t="e">
        <f t="shared" si="4"/>
        <v>#DIV/0!</v>
      </c>
    </row>
    <row r="13" spans="1:10">
      <c r="A13" s="7" t="s">
        <v>37</v>
      </c>
      <c r="B13" s="10">
        <v>1</v>
      </c>
      <c r="C13" s="10">
        <v>11</v>
      </c>
      <c r="D13" s="12">
        <v>7357.4</v>
      </c>
      <c r="E13" s="42">
        <v>5553.9</v>
      </c>
      <c r="F13" s="30">
        <v>0</v>
      </c>
      <c r="G13" s="30">
        <v>0</v>
      </c>
      <c r="H13" s="53">
        <v>0</v>
      </c>
      <c r="I13" s="53">
        <f t="shared" si="3"/>
        <v>0</v>
      </c>
      <c r="J13" s="53">
        <f t="shared" si="4"/>
        <v>0</v>
      </c>
    </row>
    <row r="14" spans="1:10">
      <c r="A14" s="7" t="s">
        <v>36</v>
      </c>
      <c r="B14" s="10">
        <v>1</v>
      </c>
      <c r="C14" s="10">
        <v>13</v>
      </c>
      <c r="D14" s="12">
        <v>30933.200000000001</v>
      </c>
      <c r="E14" s="42">
        <v>13663.2</v>
      </c>
      <c r="F14" s="30">
        <v>3328.9</v>
      </c>
      <c r="G14" s="30">
        <v>2985.2</v>
      </c>
      <c r="H14" s="53">
        <f t="shared" si="2"/>
        <v>89.67526810658174</v>
      </c>
      <c r="I14" s="53">
        <f t="shared" si="3"/>
        <v>21.848468879911</v>
      </c>
      <c r="J14" s="53">
        <f t="shared" si="4"/>
        <v>21.848468879911</v>
      </c>
    </row>
    <row r="15" spans="1:10" ht="36">
      <c r="A15" s="6" t="s">
        <v>35</v>
      </c>
      <c r="B15" s="9">
        <v>3</v>
      </c>
      <c r="C15" s="9"/>
      <c r="D15" s="13">
        <f>SUM(D16:D19)</f>
        <v>40878.1</v>
      </c>
      <c r="E15" s="41">
        <f t="shared" ref="E15:G15" si="5">SUM(E16:E19)</f>
        <v>44267.799999999996</v>
      </c>
      <c r="F15" s="41">
        <f t="shared" si="5"/>
        <v>10038.299999999999</v>
      </c>
      <c r="G15" s="41">
        <f t="shared" si="5"/>
        <v>8935.4</v>
      </c>
      <c r="H15" s="52">
        <f t="shared" si="2"/>
        <v>89.013079903967807</v>
      </c>
      <c r="I15" s="52">
        <f t="shared" si="3"/>
        <v>20.184874784832317</v>
      </c>
      <c r="J15" s="52">
        <f t="shared" si="4"/>
        <v>20.184874784832317</v>
      </c>
    </row>
    <row r="16" spans="1:10">
      <c r="A16" s="7" t="s">
        <v>34</v>
      </c>
      <c r="B16" s="10">
        <v>3</v>
      </c>
      <c r="C16" s="10">
        <v>4</v>
      </c>
      <c r="D16" s="12">
        <v>6855.6</v>
      </c>
      <c r="E16" s="42">
        <v>6855.6</v>
      </c>
      <c r="F16" s="30">
        <v>1577.8</v>
      </c>
      <c r="G16" s="30">
        <v>1518.6</v>
      </c>
      <c r="H16" s="53">
        <f t="shared" si="2"/>
        <v>96.247940169856761</v>
      </c>
      <c r="I16" s="53">
        <f t="shared" si="3"/>
        <v>22.151234027656219</v>
      </c>
      <c r="J16" s="53">
        <f t="shared" si="4"/>
        <v>22.151234027656219</v>
      </c>
    </row>
    <row r="17" spans="1:10">
      <c r="A17" s="7" t="s">
        <v>49</v>
      </c>
      <c r="B17" s="10">
        <v>3</v>
      </c>
      <c r="C17" s="10">
        <v>9</v>
      </c>
      <c r="D17" s="12">
        <v>55.9</v>
      </c>
      <c r="E17" s="42">
        <v>55.9</v>
      </c>
      <c r="F17" s="30">
        <v>0</v>
      </c>
      <c r="G17" s="30">
        <v>0</v>
      </c>
      <c r="H17" s="53">
        <v>0</v>
      </c>
      <c r="I17" s="53">
        <f t="shared" si="3"/>
        <v>0</v>
      </c>
      <c r="J17" s="53">
        <f t="shared" si="4"/>
        <v>0</v>
      </c>
    </row>
    <row r="18" spans="1:10" ht="48">
      <c r="A18" s="7" t="s">
        <v>65</v>
      </c>
      <c r="B18" s="10">
        <v>3</v>
      </c>
      <c r="C18" s="10">
        <v>10</v>
      </c>
      <c r="D18" s="12">
        <v>30168.5</v>
      </c>
      <c r="E18" s="42">
        <v>31945.200000000001</v>
      </c>
      <c r="F18" s="30">
        <v>7896.1</v>
      </c>
      <c r="G18" s="30">
        <v>6927</v>
      </c>
      <c r="H18" s="53">
        <f t="shared" si="2"/>
        <v>87.726852496802209</v>
      </c>
      <c r="I18" s="53">
        <f t="shared" si="3"/>
        <v>21.684008865181621</v>
      </c>
      <c r="J18" s="53">
        <f t="shared" si="4"/>
        <v>21.684008865181621</v>
      </c>
    </row>
    <row r="19" spans="1:10" ht="36">
      <c r="A19" s="7" t="s">
        <v>33</v>
      </c>
      <c r="B19" s="10">
        <v>3</v>
      </c>
      <c r="C19" s="10">
        <v>14</v>
      </c>
      <c r="D19" s="12">
        <v>3798.1</v>
      </c>
      <c r="E19" s="42">
        <v>5411.1</v>
      </c>
      <c r="F19" s="30">
        <v>564.4</v>
      </c>
      <c r="G19" s="30">
        <v>489.8</v>
      </c>
      <c r="H19" s="53">
        <f t="shared" si="2"/>
        <v>86.782423812898656</v>
      </c>
      <c r="I19" s="53">
        <f t="shared" si="3"/>
        <v>9.051763966661122</v>
      </c>
      <c r="J19" s="53">
        <f t="shared" si="4"/>
        <v>9.051763966661122</v>
      </c>
    </row>
    <row r="20" spans="1:10">
      <c r="A20" s="6" t="s">
        <v>32</v>
      </c>
      <c r="B20" s="9">
        <v>4</v>
      </c>
      <c r="C20" s="9"/>
      <c r="D20" s="13">
        <f t="shared" ref="D20:G20" si="6">D21+D22+D23+D24+D26+D27</f>
        <v>355856.8</v>
      </c>
      <c r="E20" s="41">
        <f>E21+E22+E23+E24+E26+E27</f>
        <v>391239.4</v>
      </c>
      <c r="F20" s="41">
        <f t="shared" si="6"/>
        <v>68119.5</v>
      </c>
      <c r="G20" s="41">
        <f t="shared" si="6"/>
        <v>65920.399999999994</v>
      </c>
      <c r="H20" s="52">
        <f t="shared" si="2"/>
        <v>96.771702669573315</v>
      </c>
      <c r="I20" s="52">
        <f t="shared" si="3"/>
        <v>16.849121024109532</v>
      </c>
      <c r="J20" s="52">
        <f t="shared" si="4"/>
        <v>16.849121024109532</v>
      </c>
    </row>
    <row r="21" spans="1:10">
      <c r="A21" s="7" t="s">
        <v>31</v>
      </c>
      <c r="B21" s="10">
        <v>4</v>
      </c>
      <c r="C21" s="10">
        <v>1</v>
      </c>
      <c r="D21" s="12">
        <v>18048.8</v>
      </c>
      <c r="E21" s="42">
        <v>18083.8</v>
      </c>
      <c r="F21" s="30">
        <v>1737.5</v>
      </c>
      <c r="G21" s="30">
        <v>1687.4</v>
      </c>
      <c r="H21" s="53">
        <f t="shared" si="2"/>
        <v>97.116546762589934</v>
      </c>
      <c r="I21" s="53">
        <f t="shared" si="3"/>
        <v>9.3310034395425756</v>
      </c>
      <c r="J21" s="53">
        <f t="shared" si="4"/>
        <v>9.3310034395425756</v>
      </c>
    </row>
    <row r="22" spans="1:10">
      <c r="A22" s="7" t="s">
        <v>30</v>
      </c>
      <c r="B22" s="10">
        <v>4</v>
      </c>
      <c r="C22" s="10">
        <v>5</v>
      </c>
      <c r="D22" s="12">
        <v>41823.699999999997</v>
      </c>
      <c r="E22" s="42">
        <v>41823.699999999997</v>
      </c>
      <c r="F22" s="30">
        <v>7368.3</v>
      </c>
      <c r="G22" s="30">
        <v>7366.4</v>
      </c>
      <c r="H22" s="53">
        <f t="shared" si="2"/>
        <v>99.974213862084866</v>
      </c>
      <c r="I22" s="53">
        <f t="shared" si="3"/>
        <v>17.612980200221408</v>
      </c>
      <c r="J22" s="53">
        <f t="shared" si="4"/>
        <v>17.612980200221408</v>
      </c>
    </row>
    <row r="23" spans="1:10">
      <c r="A23" s="7" t="s">
        <v>29</v>
      </c>
      <c r="B23" s="10">
        <v>4</v>
      </c>
      <c r="C23" s="10">
        <v>8</v>
      </c>
      <c r="D23" s="12">
        <v>20943.400000000001</v>
      </c>
      <c r="E23" s="42">
        <v>24097.8</v>
      </c>
      <c r="F23" s="30">
        <v>3514.7</v>
      </c>
      <c r="G23" s="30">
        <v>3504.7</v>
      </c>
      <c r="H23" s="53">
        <f t="shared" si="2"/>
        <v>99.715480695365173</v>
      </c>
      <c r="I23" s="53">
        <f t="shared" si="3"/>
        <v>14.543651287669412</v>
      </c>
      <c r="J23" s="53">
        <f t="shared" si="4"/>
        <v>14.543651287669412</v>
      </c>
    </row>
    <row r="24" spans="1:10">
      <c r="A24" s="7" t="s">
        <v>52</v>
      </c>
      <c r="B24" s="10">
        <v>4</v>
      </c>
      <c r="C24" s="10">
        <v>9</v>
      </c>
      <c r="D24" s="12">
        <v>161995.29999999999</v>
      </c>
      <c r="E24" s="42">
        <v>190395.8</v>
      </c>
      <c r="F24" s="30">
        <v>33244.699999999997</v>
      </c>
      <c r="G24" s="30">
        <v>32071.9</v>
      </c>
      <c r="H24" s="53">
        <f t="shared" si="2"/>
        <v>96.472219632001512</v>
      </c>
      <c r="I24" s="53">
        <f t="shared" si="3"/>
        <v>16.844856871842765</v>
      </c>
      <c r="J24" s="53">
        <f t="shared" si="4"/>
        <v>16.844856871842765</v>
      </c>
    </row>
    <row r="25" spans="1:10">
      <c r="A25" s="7" t="s">
        <v>51</v>
      </c>
      <c r="B25" s="10">
        <v>4</v>
      </c>
      <c r="C25" s="10">
        <v>9</v>
      </c>
      <c r="D25" s="12">
        <v>78884.800000000003</v>
      </c>
      <c r="E25" s="42">
        <v>80487.399999999994</v>
      </c>
      <c r="F25" s="30">
        <v>7641.8</v>
      </c>
      <c r="G25" s="30">
        <v>6742.6</v>
      </c>
      <c r="H25" s="53">
        <f t="shared" si="2"/>
        <v>88.233138789290493</v>
      </c>
      <c r="I25" s="53">
        <f t="shared" si="3"/>
        <v>8.3772118368837862</v>
      </c>
      <c r="J25" s="53">
        <f t="shared" si="4"/>
        <v>8.3772118368837862</v>
      </c>
    </row>
    <row r="26" spans="1:10">
      <c r="A26" s="7" t="s">
        <v>28</v>
      </c>
      <c r="B26" s="10">
        <v>4</v>
      </c>
      <c r="C26" s="10">
        <v>10</v>
      </c>
      <c r="D26" s="12">
        <v>5057.6000000000004</v>
      </c>
      <c r="E26" s="42">
        <v>7820.7</v>
      </c>
      <c r="F26" s="30">
        <v>708.3</v>
      </c>
      <c r="G26" s="30">
        <v>630.1</v>
      </c>
      <c r="H26" s="53">
        <f t="shared" si="2"/>
        <v>88.959480446138656</v>
      </c>
      <c r="I26" s="53">
        <f t="shared" si="3"/>
        <v>8.0568235579935319</v>
      </c>
      <c r="J26" s="53">
        <f t="shared" si="4"/>
        <v>8.0568235579935319</v>
      </c>
    </row>
    <row r="27" spans="1:10" ht="24">
      <c r="A27" s="7" t="s">
        <v>27</v>
      </c>
      <c r="B27" s="10">
        <v>4</v>
      </c>
      <c r="C27" s="10">
        <v>12</v>
      </c>
      <c r="D27" s="12">
        <v>107988</v>
      </c>
      <c r="E27" s="42">
        <v>109017.60000000001</v>
      </c>
      <c r="F27" s="30">
        <v>21546</v>
      </c>
      <c r="G27" s="30">
        <v>20659.900000000001</v>
      </c>
      <c r="H27" s="53">
        <f t="shared" si="2"/>
        <v>95.887403694421252</v>
      </c>
      <c r="I27" s="53">
        <f t="shared" si="3"/>
        <v>18.950976723024539</v>
      </c>
      <c r="J27" s="53">
        <f t="shared" si="4"/>
        <v>18.950976723024539</v>
      </c>
    </row>
    <row r="28" spans="1:10" ht="24">
      <c r="A28" s="6" t="s">
        <v>26</v>
      </c>
      <c r="B28" s="9">
        <v>5</v>
      </c>
      <c r="C28" s="9"/>
      <c r="D28" s="13">
        <f>SUM(D29:D32)</f>
        <v>568550.40000000002</v>
      </c>
      <c r="E28" s="41">
        <f t="shared" ref="E28:G28" si="7">SUM(E29:E32)</f>
        <v>1092711.6000000001</v>
      </c>
      <c r="F28" s="41">
        <f t="shared" si="7"/>
        <v>80896</v>
      </c>
      <c r="G28" s="41">
        <f t="shared" si="7"/>
        <v>76643</v>
      </c>
      <c r="H28" s="52">
        <f t="shared" si="2"/>
        <v>94.742632515822791</v>
      </c>
      <c r="I28" s="52">
        <f t="shared" si="3"/>
        <v>7.0140190696245925</v>
      </c>
      <c r="J28" s="52">
        <f t="shared" si="4"/>
        <v>7.0140190696245925</v>
      </c>
    </row>
    <row r="29" spans="1:10">
      <c r="A29" s="7" t="s">
        <v>25</v>
      </c>
      <c r="B29" s="10">
        <v>5</v>
      </c>
      <c r="C29" s="10">
        <v>1</v>
      </c>
      <c r="D29" s="12">
        <v>82925.2</v>
      </c>
      <c r="E29" s="42">
        <v>355280.7</v>
      </c>
      <c r="F29" s="30">
        <v>9103.9</v>
      </c>
      <c r="G29" s="30">
        <v>8816.2000000000007</v>
      </c>
      <c r="H29" s="53">
        <f t="shared" si="2"/>
        <v>96.839815903074523</v>
      </c>
      <c r="I29" s="53">
        <f t="shared" si="3"/>
        <v>2.4814745073402524</v>
      </c>
      <c r="J29" s="53">
        <f t="shared" si="4"/>
        <v>2.4814745073402524</v>
      </c>
    </row>
    <row r="30" spans="1:10">
      <c r="A30" s="7" t="s">
        <v>24</v>
      </c>
      <c r="B30" s="10">
        <v>5</v>
      </c>
      <c r="C30" s="10">
        <v>2</v>
      </c>
      <c r="D30" s="12">
        <v>191139.20000000001</v>
      </c>
      <c r="E30" s="42">
        <v>245569.8</v>
      </c>
      <c r="F30" s="30">
        <v>516.6</v>
      </c>
      <c r="G30" s="30">
        <v>332.6</v>
      </c>
      <c r="H30" s="53">
        <f t="shared" si="2"/>
        <v>64.382500967866818</v>
      </c>
      <c r="I30" s="53">
        <f t="shared" si="3"/>
        <v>0.13544010704899381</v>
      </c>
      <c r="J30" s="53">
        <f t="shared" si="4"/>
        <v>0.13544010704899381</v>
      </c>
    </row>
    <row r="31" spans="1:10">
      <c r="A31" s="7" t="s">
        <v>23</v>
      </c>
      <c r="B31" s="10">
        <v>5</v>
      </c>
      <c r="C31" s="10">
        <v>3</v>
      </c>
      <c r="D31" s="12">
        <v>154605.20000000001</v>
      </c>
      <c r="E31" s="42">
        <v>346621.1</v>
      </c>
      <c r="F31" s="30">
        <v>41742.1</v>
      </c>
      <c r="G31" s="30">
        <v>40047.599999999999</v>
      </c>
      <c r="H31" s="53">
        <f t="shared" si="2"/>
        <v>95.940549229674602</v>
      </c>
      <c r="I31" s="53">
        <f t="shared" si="3"/>
        <v>11.553710954122527</v>
      </c>
      <c r="J31" s="53">
        <f t="shared" si="4"/>
        <v>11.553710954122527</v>
      </c>
    </row>
    <row r="32" spans="1:10" ht="24">
      <c r="A32" s="7" t="s">
        <v>22</v>
      </c>
      <c r="B32" s="10">
        <v>5</v>
      </c>
      <c r="C32" s="10">
        <v>5</v>
      </c>
      <c r="D32" s="12">
        <v>139880.79999999999</v>
      </c>
      <c r="E32" s="42">
        <v>145240</v>
      </c>
      <c r="F32" s="30">
        <v>29533.4</v>
      </c>
      <c r="G32" s="30">
        <v>27446.6</v>
      </c>
      <c r="H32" s="53">
        <f t="shared" si="2"/>
        <v>92.934101728889999</v>
      </c>
      <c r="I32" s="53">
        <f t="shared" si="3"/>
        <v>18.8974111814927</v>
      </c>
      <c r="J32" s="53">
        <f t="shared" si="4"/>
        <v>18.8974111814927</v>
      </c>
    </row>
    <row r="33" spans="1:10">
      <c r="A33" s="6" t="s">
        <v>21</v>
      </c>
      <c r="B33" s="9">
        <v>6</v>
      </c>
      <c r="C33" s="9"/>
      <c r="D33" s="13">
        <f>D34</f>
        <v>2227.8000000000002</v>
      </c>
      <c r="E33" s="41">
        <f t="shared" ref="E33:G33" si="8">E34</f>
        <v>3766.5</v>
      </c>
      <c r="F33" s="41">
        <f t="shared" si="8"/>
        <v>0</v>
      </c>
      <c r="G33" s="41">
        <f t="shared" si="8"/>
        <v>0</v>
      </c>
      <c r="H33" s="52">
        <v>0</v>
      </c>
      <c r="I33" s="52">
        <f t="shared" si="3"/>
        <v>0</v>
      </c>
      <c r="J33" s="52">
        <f t="shared" si="4"/>
        <v>0</v>
      </c>
    </row>
    <row r="34" spans="1:10" ht="24">
      <c r="A34" s="7" t="s">
        <v>20</v>
      </c>
      <c r="B34" s="10">
        <v>6</v>
      </c>
      <c r="C34" s="10">
        <v>5</v>
      </c>
      <c r="D34" s="12">
        <v>2227.8000000000002</v>
      </c>
      <c r="E34" s="42">
        <v>3766.5</v>
      </c>
      <c r="F34" s="30">
        <v>0</v>
      </c>
      <c r="G34" s="30">
        <v>0</v>
      </c>
      <c r="H34" s="53">
        <v>0</v>
      </c>
      <c r="I34" s="53">
        <f t="shared" si="3"/>
        <v>0</v>
      </c>
      <c r="J34" s="53">
        <f t="shared" si="4"/>
        <v>0</v>
      </c>
    </row>
    <row r="35" spans="1:10">
      <c r="A35" s="6" t="s">
        <v>19</v>
      </c>
      <c r="B35" s="9">
        <v>7</v>
      </c>
      <c r="C35" s="9"/>
      <c r="D35" s="13">
        <f>SUM(D36:D41)</f>
        <v>3306819.8000000003</v>
      </c>
      <c r="E35" s="41">
        <f t="shared" ref="E35:G35" si="9">SUM(E36:E41)</f>
        <v>3743476.3</v>
      </c>
      <c r="F35" s="41">
        <f t="shared" si="9"/>
        <v>373888.79999999993</v>
      </c>
      <c r="G35" s="41">
        <f t="shared" si="9"/>
        <v>357395.10000000003</v>
      </c>
      <c r="H35" s="52">
        <f t="shared" si="2"/>
        <v>95.588608163710731</v>
      </c>
      <c r="I35" s="52">
        <f t="shared" si="3"/>
        <v>9.5471447221396879</v>
      </c>
      <c r="J35" s="52">
        <f t="shared" si="4"/>
        <v>9.5471447221396879</v>
      </c>
    </row>
    <row r="36" spans="1:10">
      <c r="A36" s="7" t="s">
        <v>18</v>
      </c>
      <c r="B36" s="10">
        <v>7</v>
      </c>
      <c r="C36" s="10">
        <v>1</v>
      </c>
      <c r="D36" s="12">
        <v>754363</v>
      </c>
      <c r="E36" s="42">
        <v>758627.2</v>
      </c>
      <c r="F36" s="30">
        <v>133270.79999999999</v>
      </c>
      <c r="G36" s="30">
        <v>133270.79999999999</v>
      </c>
      <c r="H36" s="53">
        <f t="shared" si="2"/>
        <v>100</v>
      </c>
      <c r="I36" s="53">
        <f t="shared" si="3"/>
        <v>17.567363785532603</v>
      </c>
      <c r="J36" s="53">
        <f t="shared" si="4"/>
        <v>17.567363785532603</v>
      </c>
    </row>
    <row r="37" spans="1:10">
      <c r="A37" s="7" t="s">
        <v>17</v>
      </c>
      <c r="B37" s="10">
        <v>7</v>
      </c>
      <c r="C37" s="10">
        <v>2</v>
      </c>
      <c r="D37" s="12">
        <v>2296534.4</v>
      </c>
      <c r="E37" s="42">
        <v>2722754.4</v>
      </c>
      <c r="F37" s="30">
        <v>187943.8</v>
      </c>
      <c r="G37" s="30">
        <v>179162.1</v>
      </c>
      <c r="H37" s="53">
        <f t="shared" si="2"/>
        <v>95.327486195341379</v>
      </c>
      <c r="I37" s="53">
        <f t="shared" si="3"/>
        <v>6.580178513346632</v>
      </c>
      <c r="J37" s="53">
        <f t="shared" si="4"/>
        <v>6.580178513346632</v>
      </c>
    </row>
    <row r="38" spans="1:10">
      <c r="A38" s="7" t="s">
        <v>16</v>
      </c>
      <c r="B38" s="10">
        <v>7</v>
      </c>
      <c r="C38" s="10">
        <v>3</v>
      </c>
      <c r="D38" s="12">
        <v>175251.9</v>
      </c>
      <c r="E38" s="42">
        <v>177615.8</v>
      </c>
      <c r="F38" s="30">
        <v>37585.300000000003</v>
      </c>
      <c r="G38" s="30">
        <v>32993.199999999997</v>
      </c>
      <c r="H38" s="53">
        <f t="shared" si="2"/>
        <v>87.782191441866885</v>
      </c>
      <c r="I38" s="53">
        <f t="shared" si="3"/>
        <v>18.575599693270529</v>
      </c>
      <c r="J38" s="53">
        <f t="shared" si="4"/>
        <v>18.575599693270529</v>
      </c>
    </row>
    <row r="39" spans="1:10" ht="22.5">
      <c r="A39" s="58" t="s">
        <v>66</v>
      </c>
      <c r="B39" s="10">
        <v>7</v>
      </c>
      <c r="C39" s="10">
        <v>5</v>
      </c>
      <c r="D39" s="12">
        <v>752.7</v>
      </c>
      <c r="E39" s="42">
        <v>752.7</v>
      </c>
      <c r="F39" s="30">
        <v>96</v>
      </c>
      <c r="G39" s="30">
        <v>0</v>
      </c>
      <c r="H39" s="53">
        <f t="shared" si="2"/>
        <v>0</v>
      </c>
      <c r="I39" s="53">
        <f t="shared" si="3"/>
        <v>0</v>
      </c>
      <c r="J39" s="53">
        <f t="shared" si="4"/>
        <v>0</v>
      </c>
    </row>
    <row r="40" spans="1:10">
      <c r="A40" s="7" t="s">
        <v>15</v>
      </c>
      <c r="B40" s="10">
        <v>7</v>
      </c>
      <c r="C40" s="10">
        <v>7</v>
      </c>
      <c r="D40" s="12">
        <v>18153.599999999999</v>
      </c>
      <c r="E40" s="42">
        <v>21962</v>
      </c>
      <c r="F40" s="30">
        <v>3522.6</v>
      </c>
      <c r="G40" s="30">
        <v>3522.6</v>
      </c>
      <c r="H40" s="53">
        <f t="shared" si="2"/>
        <v>100</v>
      </c>
      <c r="I40" s="53">
        <f t="shared" si="3"/>
        <v>16.039522812130041</v>
      </c>
      <c r="J40" s="53">
        <f t="shared" si="4"/>
        <v>16.039522812130041</v>
      </c>
    </row>
    <row r="41" spans="1:10">
      <c r="A41" s="7" t="s">
        <v>14</v>
      </c>
      <c r="B41" s="10">
        <v>7</v>
      </c>
      <c r="C41" s="10">
        <v>9</v>
      </c>
      <c r="D41" s="12">
        <v>61764.2</v>
      </c>
      <c r="E41" s="42">
        <v>61764.2</v>
      </c>
      <c r="F41" s="30">
        <v>11470.3</v>
      </c>
      <c r="G41" s="30">
        <v>8446.4</v>
      </c>
      <c r="H41" s="53">
        <f t="shared" si="2"/>
        <v>73.637132420250566</v>
      </c>
      <c r="I41" s="53">
        <f t="shared" si="3"/>
        <v>13.675235816217162</v>
      </c>
      <c r="J41" s="53">
        <f t="shared" si="4"/>
        <v>13.675235816217162</v>
      </c>
    </row>
    <row r="42" spans="1:10">
      <c r="A42" s="6" t="s">
        <v>13</v>
      </c>
      <c r="B42" s="9">
        <v>8</v>
      </c>
      <c r="C42" s="9"/>
      <c r="D42" s="13">
        <f>SUM(D43:D44)</f>
        <v>199555.4</v>
      </c>
      <c r="E42" s="41">
        <f t="shared" ref="E42:G42" si="10">SUM(E43:E44)</f>
        <v>218163</v>
      </c>
      <c r="F42" s="41">
        <f t="shared" si="10"/>
        <v>43286.5</v>
      </c>
      <c r="G42" s="41">
        <f t="shared" si="10"/>
        <v>43026.3</v>
      </c>
      <c r="H42" s="52">
        <f t="shared" si="2"/>
        <v>99.398888799048208</v>
      </c>
      <c r="I42" s="52">
        <f t="shared" si="3"/>
        <v>19.722088530135725</v>
      </c>
      <c r="J42" s="52">
        <f t="shared" si="4"/>
        <v>19.722088530135725</v>
      </c>
    </row>
    <row r="43" spans="1:10">
      <c r="A43" s="7" t="s">
        <v>12</v>
      </c>
      <c r="B43" s="10">
        <v>8</v>
      </c>
      <c r="C43" s="10">
        <v>1</v>
      </c>
      <c r="D43" s="12">
        <v>199138.1</v>
      </c>
      <c r="E43" s="42">
        <v>217745.7</v>
      </c>
      <c r="F43" s="30">
        <v>43195.6</v>
      </c>
      <c r="G43" s="30">
        <v>42935.5</v>
      </c>
      <c r="H43" s="53">
        <f t="shared" si="2"/>
        <v>99.397855337117676</v>
      </c>
      <c r="I43" s="53">
        <f t="shared" si="3"/>
        <v>19.718185020416016</v>
      </c>
      <c r="J43" s="53">
        <f t="shared" si="4"/>
        <v>19.718185020416016</v>
      </c>
    </row>
    <row r="44" spans="1:10" ht="24">
      <c r="A44" s="7" t="s">
        <v>11</v>
      </c>
      <c r="B44" s="10">
        <v>8</v>
      </c>
      <c r="C44" s="10">
        <v>4</v>
      </c>
      <c r="D44" s="12">
        <v>417.3</v>
      </c>
      <c r="E44" s="42">
        <v>417.3</v>
      </c>
      <c r="F44" s="30">
        <v>90.9</v>
      </c>
      <c r="G44" s="30">
        <v>90.8</v>
      </c>
      <c r="H44" s="53">
        <f t="shared" si="2"/>
        <v>99.889988998899881</v>
      </c>
      <c r="I44" s="53">
        <f t="shared" si="3"/>
        <v>21.758926431823628</v>
      </c>
      <c r="J44" s="53">
        <f t="shared" si="4"/>
        <v>21.758926431823628</v>
      </c>
    </row>
    <row r="45" spans="1:10">
      <c r="A45" s="6" t="s">
        <v>10</v>
      </c>
      <c r="B45" s="9">
        <v>9</v>
      </c>
      <c r="C45" s="9"/>
      <c r="D45" s="13">
        <f>SUM(D46:D47)</f>
        <v>828.5</v>
      </c>
      <c r="E45" s="13">
        <f t="shared" ref="E45:G45" si="11">SUM(E46:E47)</f>
        <v>1103.5</v>
      </c>
      <c r="F45" s="13">
        <f t="shared" si="11"/>
        <v>175</v>
      </c>
      <c r="G45" s="13">
        <f t="shared" si="11"/>
        <v>150</v>
      </c>
      <c r="H45" s="52">
        <v>0</v>
      </c>
      <c r="I45" s="52">
        <f t="shared" si="3"/>
        <v>13.593112822836428</v>
      </c>
      <c r="J45" s="52">
        <f t="shared" si="4"/>
        <v>13.593112822836428</v>
      </c>
    </row>
    <row r="46" spans="1:10">
      <c r="A46" s="59" t="s">
        <v>50</v>
      </c>
      <c r="B46" s="10">
        <v>9</v>
      </c>
      <c r="C46" s="10">
        <v>7</v>
      </c>
      <c r="D46" s="12">
        <v>0</v>
      </c>
      <c r="E46" s="12">
        <v>275</v>
      </c>
      <c r="F46" s="12">
        <v>175</v>
      </c>
      <c r="G46" s="12">
        <v>150</v>
      </c>
      <c r="H46" s="53">
        <v>1</v>
      </c>
      <c r="I46" s="53">
        <f t="shared" ref="I46" si="12">(G46/E46)*100</f>
        <v>54.54545454545454</v>
      </c>
      <c r="J46" s="53">
        <f t="shared" ref="J46" si="13">G46/E46*100</f>
        <v>54.54545454545454</v>
      </c>
    </row>
    <row r="47" spans="1:10">
      <c r="A47" s="7" t="s">
        <v>9</v>
      </c>
      <c r="B47" s="10">
        <v>9</v>
      </c>
      <c r="C47" s="10">
        <v>9</v>
      </c>
      <c r="D47" s="12">
        <v>828.5</v>
      </c>
      <c r="E47" s="42">
        <v>828.5</v>
      </c>
      <c r="F47" s="30">
        <v>0</v>
      </c>
      <c r="G47" s="30">
        <v>0</v>
      </c>
      <c r="H47" s="53">
        <v>0</v>
      </c>
      <c r="I47" s="53">
        <f t="shared" si="3"/>
        <v>0</v>
      </c>
      <c r="J47" s="53">
        <f t="shared" si="4"/>
        <v>0</v>
      </c>
    </row>
    <row r="48" spans="1:10">
      <c r="A48" s="6" t="s">
        <v>8</v>
      </c>
      <c r="B48" s="9">
        <v>10</v>
      </c>
      <c r="C48" s="9"/>
      <c r="D48" s="13">
        <f>SUM(D49:D52)</f>
        <v>69473.5</v>
      </c>
      <c r="E48" s="13">
        <f t="shared" ref="E48:G48" si="14">SUM(E49:E52)</f>
        <v>112210.9</v>
      </c>
      <c r="F48" s="13">
        <f t="shared" si="14"/>
        <v>13240</v>
      </c>
      <c r="G48" s="13">
        <f t="shared" si="14"/>
        <v>12557.5</v>
      </c>
      <c r="H48" s="52">
        <f t="shared" si="2"/>
        <v>94.845166163141997</v>
      </c>
      <c r="I48" s="52">
        <f t="shared" si="3"/>
        <v>11.190980555364943</v>
      </c>
      <c r="J48" s="52">
        <f t="shared" si="4"/>
        <v>11.190980555364943</v>
      </c>
    </row>
    <row r="49" spans="1:10">
      <c r="A49" s="7" t="s">
        <v>7</v>
      </c>
      <c r="B49" s="10">
        <v>10</v>
      </c>
      <c r="C49" s="10">
        <v>1</v>
      </c>
      <c r="D49" s="12">
        <v>12409.9</v>
      </c>
      <c r="E49" s="42">
        <v>12409.9</v>
      </c>
      <c r="F49" s="30">
        <v>3103.8</v>
      </c>
      <c r="G49" s="30">
        <v>2985.5</v>
      </c>
      <c r="H49" s="53">
        <f t="shared" si="2"/>
        <v>96.188543076229138</v>
      </c>
      <c r="I49" s="53">
        <f t="shared" si="3"/>
        <v>24.0574057808685</v>
      </c>
      <c r="J49" s="53">
        <f t="shared" si="4"/>
        <v>24.0574057808685</v>
      </c>
    </row>
    <row r="50" spans="1:10">
      <c r="A50" s="7" t="s">
        <v>6</v>
      </c>
      <c r="B50" s="10">
        <v>10</v>
      </c>
      <c r="C50" s="10">
        <v>3</v>
      </c>
      <c r="D50" s="12">
        <v>2046.6</v>
      </c>
      <c r="E50" s="42">
        <v>43977.5</v>
      </c>
      <c r="F50" s="30">
        <v>0</v>
      </c>
      <c r="G50" s="30">
        <v>0</v>
      </c>
      <c r="H50" s="53">
        <v>0</v>
      </c>
      <c r="I50" s="53">
        <v>0</v>
      </c>
      <c r="J50" s="53">
        <f t="shared" si="4"/>
        <v>0</v>
      </c>
    </row>
    <row r="51" spans="1:10">
      <c r="A51" s="7" t="s">
        <v>5</v>
      </c>
      <c r="B51" s="10">
        <v>10</v>
      </c>
      <c r="C51" s="10">
        <v>4</v>
      </c>
      <c r="D51" s="12">
        <v>55017</v>
      </c>
      <c r="E51" s="42">
        <v>55017</v>
      </c>
      <c r="F51" s="30">
        <v>9329.7000000000007</v>
      </c>
      <c r="G51" s="30">
        <v>9009.2000000000007</v>
      </c>
      <c r="H51" s="53">
        <f t="shared" si="2"/>
        <v>96.564734128642939</v>
      </c>
      <c r="I51" s="53">
        <f t="shared" si="3"/>
        <v>16.375302179326393</v>
      </c>
      <c r="J51" s="53">
        <f t="shared" si="4"/>
        <v>16.375302179326393</v>
      </c>
    </row>
    <row r="52" spans="1:10" ht="24">
      <c r="A52" s="59" t="s">
        <v>4</v>
      </c>
      <c r="B52" s="10">
        <v>10</v>
      </c>
      <c r="C52" s="10">
        <v>6</v>
      </c>
      <c r="D52" s="12">
        <v>0</v>
      </c>
      <c r="E52" s="42">
        <v>806.5</v>
      </c>
      <c r="F52" s="30">
        <v>806.5</v>
      </c>
      <c r="G52" s="30">
        <v>562.79999999999995</v>
      </c>
      <c r="H52" s="53">
        <f t="shared" ref="H52" si="15">(G52/F52)*100</f>
        <v>69.783013019218842</v>
      </c>
      <c r="I52" s="53">
        <f t="shared" ref="I52" si="16">(G52/E52)*100</f>
        <v>69.783013019218842</v>
      </c>
      <c r="J52" s="53">
        <f t="shared" ref="J52" si="17">G52/E52*100</f>
        <v>69.783013019218842</v>
      </c>
    </row>
    <row r="53" spans="1:10">
      <c r="A53" s="6" t="s">
        <v>3</v>
      </c>
      <c r="B53" s="9">
        <v>11</v>
      </c>
      <c r="C53" s="9"/>
      <c r="D53" s="13">
        <f>D54+D55</f>
        <v>231222.59999999998</v>
      </c>
      <c r="E53" s="13">
        <f t="shared" ref="E53:G53" si="18">E54+E55</f>
        <v>239466.19999999998</v>
      </c>
      <c r="F53" s="13">
        <f t="shared" si="18"/>
        <v>52824.3</v>
      </c>
      <c r="G53" s="13">
        <f t="shared" si="18"/>
        <v>52777.5</v>
      </c>
      <c r="H53" s="52">
        <f t="shared" si="2"/>
        <v>99.911404410470169</v>
      </c>
      <c r="I53" s="52">
        <f t="shared" si="3"/>
        <v>22.039644843405874</v>
      </c>
      <c r="J53" s="52">
        <f t="shared" si="4"/>
        <v>22.039644843405874</v>
      </c>
    </row>
    <row r="54" spans="1:10">
      <c r="A54" s="7" t="s">
        <v>2</v>
      </c>
      <c r="B54" s="10">
        <v>11</v>
      </c>
      <c r="C54" s="10">
        <v>2</v>
      </c>
      <c r="D54" s="12">
        <v>1931.8</v>
      </c>
      <c r="E54" s="42">
        <v>5776.8</v>
      </c>
      <c r="F54" s="30">
        <v>2406</v>
      </c>
      <c r="G54" s="30">
        <v>2406</v>
      </c>
      <c r="H54" s="53">
        <f t="shared" si="2"/>
        <v>100</v>
      </c>
      <c r="I54" s="53">
        <f t="shared" si="3"/>
        <v>41.64935604486913</v>
      </c>
      <c r="J54" s="53">
        <f t="shared" si="4"/>
        <v>41.64935604486913</v>
      </c>
    </row>
    <row r="55" spans="1:10">
      <c r="A55" s="7" t="s">
        <v>57</v>
      </c>
      <c r="B55" s="10">
        <v>11</v>
      </c>
      <c r="C55" s="10">
        <v>3</v>
      </c>
      <c r="D55" s="12">
        <v>229290.8</v>
      </c>
      <c r="E55" s="42">
        <v>233689.4</v>
      </c>
      <c r="F55" s="30">
        <v>50418.3</v>
      </c>
      <c r="G55" s="30">
        <v>50371.5</v>
      </c>
      <c r="H55" s="53">
        <f t="shared" si="2"/>
        <v>99.907176560891571</v>
      </c>
      <c r="I55" s="53">
        <f t="shared" si="3"/>
        <v>21.554892947647605</v>
      </c>
      <c r="J55" s="53">
        <f t="shared" si="4"/>
        <v>21.554892947647605</v>
      </c>
    </row>
    <row r="56" spans="1:10">
      <c r="A56" s="6" t="s">
        <v>1</v>
      </c>
      <c r="B56" s="9">
        <v>12</v>
      </c>
      <c r="C56" s="9"/>
      <c r="D56" s="13">
        <f>D57</f>
        <v>14808.1</v>
      </c>
      <c r="E56" s="41">
        <f t="shared" ref="E56:F56" si="19">E57</f>
        <v>14808.1</v>
      </c>
      <c r="F56" s="41">
        <f t="shared" si="19"/>
        <v>2641.9</v>
      </c>
      <c r="G56" s="41">
        <f t="shared" ref="G56" si="20">G57</f>
        <v>2641.9</v>
      </c>
      <c r="H56" s="52">
        <f t="shared" si="2"/>
        <v>100</v>
      </c>
      <c r="I56" s="52">
        <f t="shared" si="3"/>
        <v>17.840911393088916</v>
      </c>
      <c r="J56" s="52">
        <f t="shared" si="4"/>
        <v>17.840911393088916</v>
      </c>
    </row>
    <row r="57" spans="1:10">
      <c r="A57" s="7" t="s">
        <v>0</v>
      </c>
      <c r="B57" s="10">
        <v>12</v>
      </c>
      <c r="C57" s="10">
        <v>2</v>
      </c>
      <c r="D57" s="12">
        <v>14808.1</v>
      </c>
      <c r="E57" s="42">
        <v>14808.1</v>
      </c>
      <c r="F57" s="30">
        <v>2641.9</v>
      </c>
      <c r="G57" s="30">
        <v>2641.9</v>
      </c>
      <c r="H57" s="53">
        <f t="shared" si="2"/>
        <v>100</v>
      </c>
      <c r="I57" s="53">
        <f t="shared" si="3"/>
        <v>17.840911393088916</v>
      </c>
      <c r="J57" s="53">
        <f t="shared" si="4"/>
        <v>17.840911393088916</v>
      </c>
    </row>
    <row r="58" spans="1:10" ht="24.75" customHeight="1">
      <c r="A58" s="6" t="s">
        <v>45</v>
      </c>
      <c r="B58" s="14">
        <v>13</v>
      </c>
      <c r="C58" s="14"/>
      <c r="D58" s="13">
        <f>D59</f>
        <v>1448.9</v>
      </c>
      <c r="E58" s="41">
        <f t="shared" ref="E58:F58" si="21">E59</f>
        <v>1448.9</v>
      </c>
      <c r="F58" s="41">
        <f t="shared" si="21"/>
        <v>0</v>
      </c>
      <c r="G58" s="41">
        <f t="shared" ref="G58" si="22">G59</f>
        <v>0</v>
      </c>
      <c r="H58" s="52">
        <v>0</v>
      </c>
      <c r="I58" s="52">
        <f t="shared" si="3"/>
        <v>0</v>
      </c>
      <c r="J58" s="52">
        <f t="shared" si="4"/>
        <v>0</v>
      </c>
    </row>
    <row r="59" spans="1:10" s="25" customFormat="1" ht="24">
      <c r="A59" s="7" t="s">
        <v>46</v>
      </c>
      <c r="B59" s="24">
        <v>13</v>
      </c>
      <c r="C59" s="24">
        <v>1</v>
      </c>
      <c r="D59" s="12">
        <v>1448.9</v>
      </c>
      <c r="E59" s="42">
        <v>1448.9</v>
      </c>
      <c r="F59" s="42">
        <v>0</v>
      </c>
      <c r="G59" s="42">
        <v>0</v>
      </c>
      <c r="H59" s="54">
        <v>0</v>
      </c>
      <c r="I59" s="54">
        <f t="shared" si="3"/>
        <v>0</v>
      </c>
      <c r="J59" s="54">
        <f t="shared" si="4"/>
        <v>0</v>
      </c>
    </row>
    <row r="60" spans="1:10" ht="13.15" customHeight="1">
      <c r="A60" s="15"/>
      <c r="B60" s="19"/>
      <c r="C60" s="19"/>
      <c r="D60" s="23"/>
      <c r="E60" s="43"/>
      <c r="F60" s="43"/>
      <c r="G60" s="43"/>
      <c r="H60" s="43"/>
      <c r="I60" s="43"/>
      <c r="J60" s="43"/>
    </row>
    <row r="61" spans="1:10" ht="13.15" customHeight="1">
      <c r="A61" s="56"/>
      <c r="B61" s="56"/>
      <c r="C61" s="56"/>
      <c r="D61" s="56"/>
      <c r="E61" s="56"/>
      <c r="F61" s="56"/>
      <c r="G61" s="56"/>
      <c r="H61" s="55"/>
      <c r="I61" s="55"/>
      <c r="J61" s="55"/>
    </row>
    <row r="62" spans="1:10" ht="13.15" customHeight="1">
      <c r="A62" s="16"/>
      <c r="B62" s="20"/>
      <c r="C62" s="20"/>
      <c r="D62" s="3"/>
      <c r="E62" s="44"/>
      <c r="F62" s="44"/>
      <c r="G62" s="46"/>
      <c r="H62" s="46"/>
      <c r="I62" s="46"/>
      <c r="J62" s="46"/>
    </row>
    <row r="63" spans="1:10" ht="13.15" customHeight="1">
      <c r="A63" s="17"/>
      <c r="B63" s="21"/>
      <c r="C63" s="21"/>
      <c r="D63" s="4"/>
      <c r="E63" s="45"/>
      <c r="F63" s="45"/>
      <c r="G63" s="45"/>
      <c r="H63" s="45"/>
      <c r="I63" s="45"/>
      <c r="J63" s="45"/>
    </row>
    <row r="64" spans="1:10" ht="13.15" customHeight="1">
      <c r="A64" s="16"/>
      <c r="B64" s="20"/>
      <c r="C64" s="20"/>
      <c r="D64" s="3"/>
      <c r="E64" s="44"/>
      <c r="F64" s="44"/>
      <c r="G64" s="46"/>
      <c r="H64" s="46"/>
      <c r="I64" s="46"/>
      <c r="J64" s="46"/>
    </row>
    <row r="65" spans="1:10" ht="13.15" customHeight="1">
      <c r="A65" s="16"/>
      <c r="B65" s="20"/>
      <c r="C65" s="20"/>
      <c r="D65" s="3"/>
      <c r="E65" s="44"/>
      <c r="F65" s="44"/>
      <c r="G65" s="44"/>
      <c r="H65" s="44"/>
      <c r="I65" s="44"/>
      <c r="J65" s="44"/>
    </row>
    <row r="66" spans="1:10" ht="13.15" customHeight="1">
      <c r="A66" s="15"/>
      <c r="B66" s="19"/>
      <c r="C66" s="19"/>
      <c r="D66" s="2"/>
      <c r="E66" s="46"/>
      <c r="F66" s="46"/>
      <c r="G66" s="46"/>
      <c r="H66" s="46"/>
      <c r="I66" s="46"/>
      <c r="J66" s="46"/>
    </row>
  </sheetData>
  <mergeCells count="2">
    <mergeCell ref="A61:G61"/>
    <mergeCell ref="A1:J1"/>
  </mergeCells>
  <pageMargins left="0.19685039370078741" right="0" top="0.59055118110236227" bottom="0.39370078740157483" header="0.51181102362204722" footer="0.51181102362204722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за 1 кв.2024 г. по рас</vt:lpstr>
      <vt:lpstr>'сведения за 1 кв.2024 г. по рас'!Заголовки_для_печати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2023-06-15T04:43:42Z</cp:lastPrinted>
  <dcterms:created xsi:type="dcterms:W3CDTF">2018-03-16T10:13:52Z</dcterms:created>
  <dcterms:modified xsi:type="dcterms:W3CDTF">2024-05-22T12:02:34Z</dcterms:modified>
</cp:coreProperties>
</file>