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.2.9" sheetId="1" r:id="rId1"/>
  </sheets>
  <definedNames>
    <definedName name="_xlnm.Print_Titles" localSheetId="0">'п.2.9'!$3:$4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<sst xmlns="http://schemas.openxmlformats.org/spreadsheetml/2006/main" count="115" uniqueCount="115">
  <si>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</si>
  <si>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</si>
  <si>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</si>
  <si>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</si>
  <si>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</si>
  <si>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</si>
  <si>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</si>
  <si>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 </t>
  </si>
  <si>
    <t>Резервные фонды</t>
  </si>
  <si>
    <t xml:space="preserve">Другие общегосударственные работы </t>
  </si>
  <si>
    <t xml:space="preserve">Национальная безопасность и правоохранительная деятельность </t>
  </si>
  <si>
    <t xml:space="preserve">Органы юстиции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</si>
  <si>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</si>
  <si>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Другие вопросы в области национальной безопасности и правоохранительной деятельности </t>
  </si>
  <si>
    <t xml:space="preserve">Национальная экономика </t>
  </si>
  <si>
    <t>Общеэкономические вопросы</t>
  </si>
  <si>
    <t>Сельское хозяйство и рыболовство</t>
  </si>
  <si>
    <t xml:space="preserve">Транспорт            </t>
  </si>
  <si>
    <t>Дорожное хозяйство, всего</t>
  </si>
  <si>
    <t>в том числе средства дорожного фонда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</si>
  <si>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</si>
  <si>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</si>
  <si>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</si>
  <si>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</si>
  <si>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</si>
  <si>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</si>
  <si>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</si>
  <si>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</si>
  <si>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</si>
  <si>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</si>
  <si>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</si>
  <si>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</si>
  <si>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</si>
  <si>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</si>
  <si>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</si>
  <si>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</si>
  <si>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 xml:space="preserve">Культура </t>
  </si>
  <si>
    <t>Другие вопросы в области культуры, кинематографии"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</si>
  <si>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</si>
  <si>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</si>
  <si>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</si>
  <si>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</si>
  <si>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</si>
  <si>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</si>
  <si>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</si>
  <si>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</si>
  <si>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</si>
  <si>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</si>
  <si>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 xml:space="preserve">Средства массовой информации 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</si>
  <si>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</si>
  <si>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</si>
  <si>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</si>
  <si>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Итого расходов</t>
  </si>
  <si>
    <t xml:space="preserve">Код 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</si>
  <si>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</si>
  <si>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</si>
  <si>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</si>
  <si>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</si>
  <si>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</si>
  <si>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</si>
  <si>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</si>
  <si>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</si>
  <si>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</si>
  <si>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</si>
  <si>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</si>
  <si>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</si>
  <si>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</si>
  <si>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</si>
  <si>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</si>
  <si>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</si>
  <si>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</si>
  <si>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</si>
  <si>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</si>
  <si>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</si>
  <si>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</si>
  <si>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</si>
  <si>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</si>
  <si>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</si>
  <si>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</si>
  <si>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</si>
  <si>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</si>
  <si>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</si>
  <si>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</si>
  <si>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</si>
  <si>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</si>
  <si>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</si>
  <si>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</si>
  <si>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</si>
  <si>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</si>
  <si>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</si>
  <si>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</si>
  <si>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0408</t>
  </si>
  <si>
    <t>(тыс.рублей)</t>
  </si>
  <si>
    <t>Санитарно-эпидемиологическое благополучие</t>
  </si>
  <si>
    <t>0907</t>
  </si>
  <si>
    <t>Национальная оборона</t>
  </si>
  <si>
    <t>Мобилизационная и вневойсковая подготовка</t>
  </si>
  <si>
    <t>0203</t>
  </si>
  <si>
    <t>0200</t>
  </si>
  <si>
    <r>
      <t xml:space="preserve">Сведения о внесенных изменениях в решение Думы города Урай "О бюджете городского округа Урай Ханты-Мансийского автономного округа-Югры на 2023 год и на плановый период 2024 и 2025 годов" за 2023 год </t>
    </r>
    <r>
      <rPr>
        <b/>
        <u val="single"/>
        <sz val="12"/>
        <rFont val="Times New Roman"/>
        <family val="1"/>
      </rPr>
      <t>в части расходов</t>
    </r>
  </si>
  <si>
    <t>Уточненный план на 2023 год</t>
  </si>
  <si>
    <t>План на 2023 год по решенеию Думы г.Урай от 25.11.2022 года №125 (первоначальный)</t>
  </si>
  <si>
    <t>1103</t>
  </si>
  <si>
    <t>Спорт высших достижений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</si>
  <si>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</si>
  <si>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</si>
  <si>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Изменения, внесенные решением Думы г.Урай от 16.02.2023 №5 (уточнение 1 (+/-))</t>
  </si>
  <si>
    <t>Изменения, внесенные решением Думы г.Урай от 24.03.2023 №16 (уточнение 2 (+/-))</t>
  </si>
  <si>
    <t>Изменения, внесенные решением Думы г.Урай от 23.06.2023 №47 (уточнение  3 (+/-))</t>
  </si>
  <si>
    <t>Изменения, внесенные решением Думы г.Урай от 26.10.2023 №73 (уточнение 4 (+/-))</t>
  </si>
  <si>
    <t>Изменения, внесенные решением Думы г.Урай от 21.12.2023 №95 (уточнение 5 (+/-))</t>
  </si>
  <si>
    <t xml:space="preserve">Изменения, вносимые, в соответствии со ст.217, 232 БК РФ, и по основаниям, указанным в ст.5 решения Думы г.Урай от 25.11.2022 №125 </t>
  </si>
  <si>
    <t>Итого изменений, внесенных в решение Думы г.Урай о бюджете</t>
  </si>
  <si>
    <t>к.9=(к.4+к.5+к.6+к.7+к.8)</t>
  </si>
  <si>
    <t>к.11=к.3+к.9+к.10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</si>
</sst>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&quot;+&quot;\ #,##0.0;&quot;-&quot;\ #,##0.0;&quot;&quot;\ 0.0"/>
    <numFmt numFmtId="188" formatCode="#,##0.0"/>
    <numFmt numFmtId="189" formatCode="#,##0.000"/>
    <numFmt numFmtId="190" formatCode="0.0"/>
    <numFmt numFmtId="191" formatCode="&quot;+&quot;\ #,##0;&quot;-&quot;\ #,##0;&quot;&quot;\ 0"/>
    <numFmt numFmtId="192" formatCode="[$-FC19]d\ mmmm\ yyyy\ &quot;г.&quot;"/>
    <numFmt numFmtId="193" formatCode="_(* #,##0.0_);_(* \(#,##0.0\);_(* &quot;-&quot;??_);_(@_)"/>
    <numFmt numFmtId="194" formatCode="_-* #,##0.0\ _₽_-;\-* #,##0.0\ _₽_-;_-* &quot;-&quot;?\ _₽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 readingOrder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 readingOrder="1"/>
    </xf>
    <xf numFmtId="0" fontId="51" fillId="0" borderId="10" xfId="0" applyFont="1" applyBorder="1" applyAlignment="1">
      <alignment horizontal="left" wrapText="1" readingOrder="1"/>
    </xf>
    <xf numFmtId="0" fontId="52" fillId="0" borderId="10" xfId="0" applyFont="1" applyBorder="1" applyAlignment="1">
      <alignment horizontal="left" wrapText="1" readingOrder="1"/>
    </xf>
    <xf numFmtId="0" fontId="50" fillId="0" borderId="10" xfId="0" applyFont="1" applyBorder="1" applyAlignment="1">
      <alignment horizontal="left" vertical="center" wrapText="1" readingOrder="1"/>
    </xf>
    <xf numFmtId="49" fontId="50" fillId="0" borderId="10" xfId="0" applyNumberFormat="1" applyFont="1" applyBorder="1" applyAlignment="1">
      <alignment horizontal="center" wrapText="1" readingOrder="1"/>
    </xf>
    <xf numFmtId="49" fontId="51" fillId="0" borderId="10" xfId="0" applyNumberFormat="1" applyFont="1" applyBorder="1" applyAlignment="1">
      <alignment horizontal="center" wrapText="1" readingOrder="1"/>
    </xf>
    <xf numFmtId="49" fontId="52" fillId="0" borderId="10" xfId="0" applyNumberFormat="1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left" vertical="center" wrapText="1" readingOrder="1"/>
    </xf>
    <xf numFmtId="187" fontId="51" fillId="0" borderId="10" xfId="0" applyNumberFormat="1" applyFont="1" applyBorder="1" applyAlignment="1">
      <alignment wrapText="1"/>
    </xf>
    <xf numFmtId="187" fontId="51" fillId="0" borderId="10" xfId="0" applyNumberFormat="1" applyFont="1" applyBorder="1" applyAlignment="1">
      <alignment wrapText="1" readingOrder="1"/>
    </xf>
    <xf numFmtId="187" fontId="50" fillId="0" borderId="10" xfId="0" applyNumberFormat="1" applyFont="1" applyBorder="1" applyAlignment="1">
      <alignment wrapText="1" readingOrder="1"/>
    </xf>
    <xf numFmtId="187" fontId="52" fillId="0" borderId="10" xfId="0" applyNumberFormat="1" applyFont="1" applyBorder="1" applyAlignment="1">
      <alignment wrapText="1" readingOrder="1"/>
    </xf>
    <xf numFmtId="188" fontId="50" fillId="0" borderId="10" xfId="0" applyNumberFormat="1" applyFont="1" applyBorder="1" applyAlignment="1">
      <alignment wrapText="1" readingOrder="1"/>
    </xf>
    <xf numFmtId="188" fontId="51" fillId="0" borderId="10" xfId="0" applyNumberFormat="1" applyFont="1" applyBorder="1" applyAlignment="1">
      <alignment wrapText="1" readingOrder="1"/>
    </xf>
    <xf numFmtId="188" fontId="52" fillId="0" borderId="10" xfId="0" applyNumberFormat="1" applyFont="1" applyBorder="1" applyAlignment="1">
      <alignment wrapText="1" readingOrder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7" fillId="32" borderId="10" xfId="0" applyFont="1" applyFill="1" applyBorder="1" applyAlignment="1">
      <alignment horizontal="center" vertical="center" wrapText="1" readingOrder="1"/>
    </xf>
    <xf numFmtId="188" fontId="50" fillId="32" borderId="10" xfId="0" applyNumberFormat="1" applyFont="1" applyFill="1" applyBorder="1" applyAlignment="1">
      <alignment wrapText="1" readingOrder="1"/>
    </xf>
    <xf numFmtId="188" fontId="50" fillId="32" borderId="10" xfId="0" applyNumberFormat="1" applyFont="1" applyFill="1" applyBorder="1" applyAlignment="1">
      <alignment wrapText="1"/>
    </xf>
    <xf numFmtId="0" fontId="53" fillId="32" borderId="12" xfId="0" applyFont="1" applyFill="1" applyBorder="1" applyAlignment="1">
      <alignment horizontal="center" vertical="center" wrapText="1"/>
    </xf>
    <xf numFmtId="193" fontId="51" fillId="32" borderId="10" xfId="60" applyNumberFormat="1" applyFont="1" applyFill="1" applyBorder="1" applyAlignment="1">
      <alignment wrapText="1" readingOrder="1"/>
    </xf>
    <xf numFmtId="0" fontId="4" fillId="33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readingOrder="1"/>
    </xf>
    <xf numFmtId="188" fontId="3" fillId="33" borderId="12" xfId="0" applyNumberFormat="1" applyFont="1" applyFill="1" applyBorder="1" applyAlignment="1">
      <alignment horizontal="center" vertical="center" wrapText="1"/>
    </xf>
    <xf numFmtId="193" fontId="50" fillId="32" borderId="10" xfId="60" applyNumberFormat="1" applyFont="1" applyFill="1" applyBorder="1" applyAlignment="1">
      <alignment wrapText="1" readingOrder="1"/>
    </xf>
    <xf numFmtId="188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187" fontId="50" fillId="32" borderId="10" xfId="0" applyNumberFormat="1" applyFont="1" applyFill="1" applyBorder="1" applyAlignment="1">
      <alignment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90" zoomScaleNormal="90" zoomScalePageLayoutView="0" workbookViewId="0" topLeftCell="A1">
      <selection activeCell="N18" sqref="N18"/>
    </sheetView>
  </sheetViews>
  <sheetFormatPr defaultColWidth="9.140625" defaultRowHeight="12.75"/>
  <cols>
    <col min="1" max="1" width="9.140625" style="1" customWidth="1"/>
    <col min="2" max="2" width="35.28125" style="1" customWidth="1"/>
    <col min="3" max="3" width="17.421875" style="1" customWidth="1"/>
    <col min="4" max="4" width="16.7109375" style="1" customWidth="1"/>
    <col min="5" max="5" width="16.28125" style="1" customWidth="1"/>
    <col min="6" max="7" width="17.421875" style="1" customWidth="1"/>
    <col min="8" max="8" width="18.140625" style="1" customWidth="1"/>
    <col min="9" max="9" width="20.140625" style="1" customWidth="1"/>
    <col min="10" max="10" width="20.00390625" style="21" customWidth="1"/>
    <col min="11" max="11" width="15.57421875" style="1" customWidth="1"/>
    <col min="12" max="16384" width="9.140625" style="1" customWidth="1"/>
  </cols>
  <sheetData>
    <row r="1" spans="1:11" ht="33.75" customHeight="1">
      <c r="A1" s="35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0:11" ht="12.75">
      <c r="J2" s="34" t="s">
        <v>92</v>
      </c>
      <c r="K2" s="34"/>
    </row>
    <row r="3" spans="1:11" ht="95.25" customHeight="1">
      <c r="A3" s="4" t="s">
        <v>53</v>
      </c>
      <c r="B3" s="4" t="s">
        <v>0</v>
      </c>
      <c r="C3" s="30" t="s">
        <v>101</v>
      </c>
      <c r="D3" s="28" t="s">
        <v>106</v>
      </c>
      <c r="E3" s="28" t="s">
        <v>107</v>
      </c>
      <c r="F3" s="28" t="s">
        <v>108</v>
      </c>
      <c r="G3" s="28" t="s">
        <v>109</v>
      </c>
      <c r="H3" s="28" t="s">
        <v>110</v>
      </c>
      <c r="I3" s="28" t="s">
        <v>112</v>
      </c>
      <c r="J3" s="5" t="s">
        <v>111</v>
      </c>
      <c r="K3" s="26" t="s">
        <v>100</v>
      </c>
    </row>
    <row r="4" spans="1:1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 t="s">
        <v>113</v>
      </c>
      <c r="J4" s="29">
        <v>10</v>
      </c>
      <c r="K4" s="23" t="s">
        <v>114</v>
      </c>
    </row>
    <row r="5" spans="1:11" s="3" customFormat="1" ht="14.25" customHeight="1">
      <c r="A5" s="10" t="s">
        <v>54</v>
      </c>
      <c r="B5" s="6" t="s">
        <v>1</v>
      </c>
      <c r="C5" s="18">
        <f>C6+C7+C8+C9+C10+C11+C12+C13</f>
        <v>316627.60000000003</v>
      </c>
      <c r="D5" s="16">
        <f>D6+D7+D8+D9+D10+D11+D12+D13</f>
        <v>12178.9</v>
      </c>
      <c r="E5" s="16">
        <f>E6+E7+E8+E9+E10+E11+E12+E13</f>
        <v>-355.5</v>
      </c>
      <c r="F5" s="16">
        <f>F6+F7+F8+F9+F10+F11+F12+F13</f>
        <v>6778.6</v>
      </c>
      <c r="G5" s="16">
        <f>G6+G7+G8+G9+G10+G11+G12+G13</f>
        <v>4313.799999999999</v>
      </c>
      <c r="H5" s="16">
        <f>H6+H7+H8+H9+H10+H11+H12+H13</f>
        <v>-2938.1</v>
      </c>
      <c r="I5" s="16">
        <f>I6+I7+I8+I9+I10+I11+I12+I13</f>
        <v>19977.699999999997</v>
      </c>
      <c r="J5" s="16">
        <f>J6+J7+J8+J9+J10+J11+J12+J13</f>
        <v>584.6</v>
      </c>
      <c r="K5" s="24">
        <f>K6+K7+K8+K9+K10+K11+K12+K13</f>
        <v>337189.89999999997</v>
      </c>
    </row>
    <row r="6" spans="1:11" ht="51">
      <c r="A6" s="11" t="s">
        <v>55</v>
      </c>
      <c r="B6" s="7" t="s">
        <v>2</v>
      </c>
      <c r="C6" s="19">
        <v>25200.2</v>
      </c>
      <c r="D6" s="15">
        <v>0</v>
      </c>
      <c r="E6" s="15">
        <v>0</v>
      </c>
      <c r="F6" s="15">
        <v>0</v>
      </c>
      <c r="G6" s="15">
        <v>8042.6</v>
      </c>
      <c r="H6" s="15">
        <v>-1.1</v>
      </c>
      <c r="I6" s="15">
        <f>D6+E6+F6+G6+H6</f>
        <v>8041.5</v>
      </c>
      <c r="J6" s="15">
        <v>4100</v>
      </c>
      <c r="K6" s="27">
        <f>C6+I6+J6</f>
        <v>37341.7</v>
      </c>
    </row>
    <row r="7" spans="1:11" ht="63.75">
      <c r="A7" s="11" t="s">
        <v>56</v>
      </c>
      <c r="B7" s="7" t="s">
        <v>3</v>
      </c>
      <c r="C7" s="19">
        <v>13676.5</v>
      </c>
      <c r="D7" s="15">
        <v>0</v>
      </c>
      <c r="E7" s="15">
        <v>0</v>
      </c>
      <c r="F7" s="15">
        <v>0</v>
      </c>
      <c r="G7" s="15">
        <v>338.4</v>
      </c>
      <c r="H7" s="15">
        <v>-81.4</v>
      </c>
      <c r="I7" s="15">
        <f>D7+E7+F7+G7+H7</f>
        <v>257</v>
      </c>
      <c r="J7" s="15">
        <v>0</v>
      </c>
      <c r="K7" s="27">
        <f aca="true" t="shared" si="0" ref="K7:K13">C7+I7+J7</f>
        <v>13933.5</v>
      </c>
    </row>
    <row r="8" spans="1:11" ht="63" customHeight="1">
      <c r="A8" s="11" t="s">
        <v>57</v>
      </c>
      <c r="B8" s="7" t="s">
        <v>4</v>
      </c>
      <c r="C8" s="19">
        <v>204076.8</v>
      </c>
      <c r="D8" s="15">
        <v>11985.9</v>
      </c>
      <c r="E8" s="15">
        <v>0</v>
      </c>
      <c r="F8" s="15">
        <v>16727.7</v>
      </c>
      <c r="G8" s="15">
        <v>-7329</v>
      </c>
      <c r="H8" s="15">
        <v>91.5</v>
      </c>
      <c r="I8" s="15">
        <f>D8+E8+F8+G8+H8</f>
        <v>21476.1</v>
      </c>
      <c r="J8" s="15">
        <v>-4100</v>
      </c>
      <c r="K8" s="27">
        <f t="shared" si="0"/>
        <v>221452.9</v>
      </c>
    </row>
    <row r="9" spans="1:11" ht="12.75">
      <c r="A9" s="11" t="s">
        <v>58</v>
      </c>
      <c r="B9" s="7" t="s">
        <v>5</v>
      </c>
      <c r="C9" s="19">
        <v>1.8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>D9+E9+F9+G9+H9</f>
        <v>0</v>
      </c>
      <c r="J9" s="15">
        <v>0</v>
      </c>
      <c r="K9" s="27">
        <f t="shared" si="0"/>
        <v>1.8</v>
      </c>
    </row>
    <row r="10" spans="1:11" ht="50.25" customHeight="1">
      <c r="A10" s="11" t="s">
        <v>59</v>
      </c>
      <c r="B10" s="7" t="s">
        <v>6</v>
      </c>
      <c r="C10" s="19">
        <v>41623.5</v>
      </c>
      <c r="D10" s="15">
        <v>31</v>
      </c>
      <c r="E10" s="15">
        <v>0</v>
      </c>
      <c r="F10" s="15">
        <v>0</v>
      </c>
      <c r="G10" s="15">
        <v>1949</v>
      </c>
      <c r="H10" s="15">
        <v>0</v>
      </c>
      <c r="I10" s="15">
        <f>D10+E10+F10+G10+H10</f>
        <v>1980</v>
      </c>
      <c r="J10" s="15">
        <v>0</v>
      </c>
      <c r="K10" s="27">
        <f t="shared" si="0"/>
        <v>43603.5</v>
      </c>
    </row>
    <row r="11" spans="1:11" ht="25.5">
      <c r="A11" s="11" t="s">
        <v>60</v>
      </c>
      <c r="B11" s="7" t="s">
        <v>7</v>
      </c>
      <c r="C11" s="19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>D11+E11+F11+G11+H11</f>
        <v>0</v>
      </c>
      <c r="J11" s="15">
        <v>0</v>
      </c>
      <c r="K11" s="27">
        <f t="shared" si="0"/>
        <v>0</v>
      </c>
    </row>
    <row r="12" spans="1:11" ht="12.75">
      <c r="A12" s="11" t="s">
        <v>61</v>
      </c>
      <c r="B12" s="7" t="s">
        <v>8</v>
      </c>
      <c r="C12" s="19">
        <v>7357.4</v>
      </c>
      <c r="D12" s="15">
        <v>0</v>
      </c>
      <c r="E12" s="15">
        <v>-395.5</v>
      </c>
      <c r="F12" s="15">
        <v>-87</v>
      </c>
      <c r="G12" s="15">
        <v>1867.9</v>
      </c>
      <c r="H12" s="15">
        <v>-3333.9</v>
      </c>
      <c r="I12" s="15">
        <f>D12+E12+F12+G12+H12</f>
        <v>-1948.5</v>
      </c>
      <c r="J12" s="15">
        <v>-80</v>
      </c>
      <c r="K12" s="27">
        <f t="shared" si="0"/>
        <v>5328.9</v>
      </c>
    </row>
    <row r="13" spans="1:11" ht="12.75">
      <c r="A13" s="11" t="s">
        <v>62</v>
      </c>
      <c r="B13" s="7" t="s">
        <v>9</v>
      </c>
      <c r="C13" s="19">
        <v>24691.4</v>
      </c>
      <c r="D13" s="15">
        <v>162</v>
      </c>
      <c r="E13" s="15">
        <v>40</v>
      </c>
      <c r="F13" s="15">
        <v>-9862.1</v>
      </c>
      <c r="G13" s="15">
        <v>-555.1</v>
      </c>
      <c r="H13" s="15">
        <v>386.8</v>
      </c>
      <c r="I13" s="15">
        <f>D13+E13+F13+G13+H13</f>
        <v>-9828.400000000001</v>
      </c>
      <c r="J13" s="15">
        <v>664.6</v>
      </c>
      <c r="K13" s="27">
        <f t="shared" si="0"/>
        <v>15527.6</v>
      </c>
    </row>
    <row r="14" spans="1:11" s="3" customFormat="1" ht="12.75">
      <c r="A14" s="10" t="s">
        <v>98</v>
      </c>
      <c r="B14" s="6" t="s">
        <v>95</v>
      </c>
      <c r="C14" s="18">
        <f>C15</f>
        <v>0</v>
      </c>
      <c r="D14" s="16">
        <f aca="true" t="shared" si="1" ref="D14:J14">D15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>D14+E14+F14+G14+H14</f>
        <v>0</v>
      </c>
      <c r="J14" s="16">
        <f>E14+F14+G14+H14+I14</f>
        <v>0</v>
      </c>
      <c r="K14" s="31">
        <f>K15</f>
        <v>0</v>
      </c>
    </row>
    <row r="15" spans="1:11" ht="25.5">
      <c r="A15" s="11" t="s">
        <v>97</v>
      </c>
      <c r="B15" s="7" t="s">
        <v>96</v>
      </c>
      <c r="C15" s="19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>D15+E15+F15+G15+H15</f>
        <v>0</v>
      </c>
      <c r="J15" s="15">
        <v>0</v>
      </c>
      <c r="K15" s="27">
        <f>C15+I15+J15</f>
        <v>0</v>
      </c>
    </row>
    <row r="16" spans="1:12" s="3" customFormat="1" ht="25.5">
      <c r="A16" s="10" t="s">
        <v>63</v>
      </c>
      <c r="B16" s="6" t="s">
        <v>10</v>
      </c>
      <c r="C16" s="18">
        <f aca="true" t="shared" si="2" ref="C16:K16">C17+C18+C20+C19</f>
        <v>39392.6</v>
      </c>
      <c r="D16" s="18">
        <f t="shared" si="2"/>
        <v>0</v>
      </c>
      <c r="E16" s="18">
        <f t="shared" si="2"/>
        <v>-9.6</v>
      </c>
      <c r="F16" s="18">
        <f t="shared" si="2"/>
        <v>1465.0000000000036</v>
      </c>
      <c r="G16" s="18">
        <f t="shared" si="2"/>
        <v>3080.9999999999995</v>
      </c>
      <c r="H16" s="18">
        <f t="shared" si="2"/>
        <v>-162.49999999999994</v>
      </c>
      <c r="I16" s="16">
        <f>I17+I18+I19+I20</f>
        <v>4373.899999999998</v>
      </c>
      <c r="J16" s="16">
        <f>J17+J18+J19+J20</f>
        <v>153</v>
      </c>
      <c r="K16" s="24">
        <f>K17+K18+K19+K20</f>
        <v>43919.5</v>
      </c>
      <c r="L16" s="32"/>
    </row>
    <row r="17" spans="1:11" ht="12.75">
      <c r="A17" s="11" t="s">
        <v>64</v>
      </c>
      <c r="B17" s="7" t="s">
        <v>11</v>
      </c>
      <c r="C17" s="19">
        <v>6942.3</v>
      </c>
      <c r="D17" s="14">
        <v>0</v>
      </c>
      <c r="E17" s="14">
        <v>0</v>
      </c>
      <c r="F17" s="14">
        <v>935.9</v>
      </c>
      <c r="G17" s="14">
        <v>166.7</v>
      </c>
      <c r="H17" s="14">
        <v>355</v>
      </c>
      <c r="I17" s="15">
        <f>D17+E17+F17+G17+H17</f>
        <v>1457.6</v>
      </c>
      <c r="J17" s="15">
        <v>0</v>
      </c>
      <c r="K17" s="27">
        <f>C17+I17+J17</f>
        <v>8399.9</v>
      </c>
    </row>
    <row r="18" spans="1:11" ht="51">
      <c r="A18" s="11" t="s">
        <v>65</v>
      </c>
      <c r="B18" s="7" t="s">
        <v>12</v>
      </c>
      <c r="C18" s="19">
        <v>26879.3</v>
      </c>
      <c r="D18" s="15">
        <v>0</v>
      </c>
      <c r="E18" s="15">
        <v>-9.6</v>
      </c>
      <c r="F18" s="15">
        <v>-26591.6</v>
      </c>
      <c r="G18" s="15">
        <v>2761.1</v>
      </c>
      <c r="H18" s="15">
        <v>-71.4</v>
      </c>
      <c r="I18" s="15">
        <f>D18+E18+F18+G18+H18</f>
        <v>-23911.5</v>
      </c>
      <c r="J18" s="15">
        <v>-2761.2</v>
      </c>
      <c r="K18" s="27">
        <f>C18+I18+J18</f>
        <v>206.59999999999945</v>
      </c>
    </row>
    <row r="19" spans="1:11" ht="51">
      <c r="A19" s="11" t="s">
        <v>104</v>
      </c>
      <c r="B19" s="7" t="s">
        <v>105</v>
      </c>
      <c r="C19" s="19">
        <v>0</v>
      </c>
      <c r="D19" s="14">
        <v>0</v>
      </c>
      <c r="E19" s="14">
        <v>0</v>
      </c>
      <c r="F19" s="14">
        <v>27120.7</v>
      </c>
      <c r="G19" s="14">
        <v>0</v>
      </c>
      <c r="H19" s="14">
        <v>-517.4</v>
      </c>
      <c r="I19" s="15">
        <f>D19+E19+F19+G19+H19</f>
        <v>26603.3</v>
      </c>
      <c r="J19" s="15">
        <v>2761.2</v>
      </c>
      <c r="K19" s="27">
        <f>C19+I19+J19</f>
        <v>29364.5</v>
      </c>
    </row>
    <row r="20" spans="1:11" ht="38.25">
      <c r="A20" s="11" t="s">
        <v>66</v>
      </c>
      <c r="B20" s="7" t="s">
        <v>13</v>
      </c>
      <c r="C20" s="19">
        <v>5571</v>
      </c>
      <c r="D20" s="14">
        <v>0</v>
      </c>
      <c r="E20" s="14">
        <v>0</v>
      </c>
      <c r="F20" s="14">
        <v>0</v>
      </c>
      <c r="G20" s="14">
        <v>153.2</v>
      </c>
      <c r="H20" s="14">
        <v>71.3</v>
      </c>
      <c r="I20" s="15">
        <f>D20+E20+F20+G20+H20</f>
        <v>224.5</v>
      </c>
      <c r="J20" s="15">
        <v>153</v>
      </c>
      <c r="K20" s="27">
        <f>C20+I20+J20</f>
        <v>5948.5</v>
      </c>
    </row>
    <row r="21" spans="1:11" s="3" customFormat="1" ht="12.75">
      <c r="A21" s="10" t="s">
        <v>67</v>
      </c>
      <c r="B21" s="6" t="s">
        <v>14</v>
      </c>
      <c r="C21" s="18">
        <f>C22+C23+C24+C25+C27+C28</f>
        <v>321872.3</v>
      </c>
      <c r="D21" s="16">
        <f>D22+D23+D24+D25+D27+D28</f>
        <v>39914.6</v>
      </c>
      <c r="E21" s="16">
        <f>E22+E23+E24+E25+E27+E28</f>
        <v>93291.8</v>
      </c>
      <c r="F21" s="16">
        <f>F22+F23+F24+F25+F27+F28</f>
        <v>27151.2</v>
      </c>
      <c r="G21" s="16">
        <f>G22+G23+G24+G25+G27+G28</f>
        <v>-9958.2</v>
      </c>
      <c r="H21" s="16">
        <f>H22+H23+H24+H25+H27+H28</f>
        <v>-3173.5000000000005</v>
      </c>
      <c r="I21" s="16">
        <f>I22+I23+I24+I25+I27</f>
        <v>147510.9</v>
      </c>
      <c r="J21" s="16">
        <f>J22+J23+J24+J25+J27</f>
        <v>-2262</v>
      </c>
      <c r="K21" s="24">
        <f>K22+K23+K24+K25+K27+K28</f>
        <v>466836.2</v>
      </c>
    </row>
    <row r="22" spans="1:11" ht="12.75">
      <c r="A22" s="11" t="s">
        <v>68</v>
      </c>
      <c r="B22" s="7" t="s">
        <v>15</v>
      </c>
      <c r="C22" s="19">
        <v>15858.7</v>
      </c>
      <c r="D22" s="14">
        <v>0</v>
      </c>
      <c r="E22" s="14">
        <v>0</v>
      </c>
      <c r="F22" s="14">
        <v>-157.9</v>
      </c>
      <c r="G22" s="14">
        <v>-101.2</v>
      </c>
      <c r="H22" s="14">
        <v>-281.8</v>
      </c>
      <c r="I22" s="15">
        <f>D22+E22+F22+G22+H22</f>
        <v>-540.9000000000001</v>
      </c>
      <c r="J22" s="15">
        <v>0</v>
      </c>
      <c r="K22" s="27">
        <f>C22+I22+J22</f>
        <v>15317.800000000001</v>
      </c>
    </row>
    <row r="23" spans="1:11" ht="12.75">
      <c r="A23" s="11" t="s">
        <v>69</v>
      </c>
      <c r="B23" s="7" t="s">
        <v>16</v>
      </c>
      <c r="C23" s="19">
        <v>44690.1</v>
      </c>
      <c r="D23" s="14">
        <v>0</v>
      </c>
      <c r="E23" s="14">
        <v>0</v>
      </c>
      <c r="F23" s="14">
        <v>8</v>
      </c>
      <c r="G23" s="14">
        <v>-11700</v>
      </c>
      <c r="H23" s="14">
        <v>-2117.8</v>
      </c>
      <c r="I23" s="15">
        <f>D23+E23+F23+G23+H23</f>
        <v>-13809.8</v>
      </c>
      <c r="J23" s="15">
        <v>0</v>
      </c>
      <c r="K23" s="27">
        <f aca="true" t="shared" si="3" ref="K23:K28">C23+I23+J23</f>
        <v>30880.3</v>
      </c>
    </row>
    <row r="24" spans="1:11" ht="12.75">
      <c r="A24" s="11" t="s">
        <v>91</v>
      </c>
      <c r="B24" s="7" t="s">
        <v>17</v>
      </c>
      <c r="C24" s="19">
        <v>17584.5</v>
      </c>
      <c r="D24" s="15">
        <v>2841.5</v>
      </c>
      <c r="E24" s="15">
        <v>0</v>
      </c>
      <c r="F24" s="15">
        <v>514.6</v>
      </c>
      <c r="G24" s="15">
        <v>0</v>
      </c>
      <c r="H24" s="15">
        <v>-236.3</v>
      </c>
      <c r="I24" s="15">
        <f>D24+E24+F24+G24+H24</f>
        <v>3119.7999999999997</v>
      </c>
      <c r="J24" s="15">
        <v>0.1</v>
      </c>
      <c r="K24" s="27">
        <f t="shared" si="3"/>
        <v>20704.399999999998</v>
      </c>
    </row>
    <row r="25" spans="1:11" ht="12.75">
      <c r="A25" s="11" t="s">
        <v>70</v>
      </c>
      <c r="B25" s="7" t="s">
        <v>18</v>
      </c>
      <c r="C25" s="19">
        <v>134828.5</v>
      </c>
      <c r="D25" s="15">
        <v>36869.1</v>
      </c>
      <c r="E25" s="15">
        <v>93291.8</v>
      </c>
      <c r="F25" s="15">
        <v>26598.1</v>
      </c>
      <c r="G25" s="15">
        <v>-687.3</v>
      </c>
      <c r="H25" s="15">
        <v>1964.8</v>
      </c>
      <c r="I25" s="15">
        <f>D25+E25+F25+G25+H25</f>
        <v>158036.5</v>
      </c>
      <c r="J25" s="15">
        <v>-2262.1</v>
      </c>
      <c r="K25" s="27">
        <f t="shared" si="3"/>
        <v>290602.9</v>
      </c>
    </row>
    <row r="26" spans="1:11" s="33" customFormat="1" ht="15" customHeight="1">
      <c r="A26" s="12"/>
      <c r="B26" s="8" t="s">
        <v>19</v>
      </c>
      <c r="C26" s="20">
        <v>31728.3</v>
      </c>
      <c r="D26" s="17">
        <v>3928.7</v>
      </c>
      <c r="E26" s="17">
        <v>0</v>
      </c>
      <c r="F26" s="17">
        <v>26647.9</v>
      </c>
      <c r="G26" s="17">
        <v>-300</v>
      </c>
      <c r="H26" s="17">
        <v>-2510.7</v>
      </c>
      <c r="I26" s="15">
        <f>D26+E26+F26+G26+H26</f>
        <v>27765.9</v>
      </c>
      <c r="J26" s="17">
        <v>0</v>
      </c>
      <c r="K26" s="27">
        <f t="shared" si="3"/>
        <v>59494.2</v>
      </c>
    </row>
    <row r="27" spans="1:11" ht="12.75">
      <c r="A27" s="11" t="s">
        <v>71</v>
      </c>
      <c r="B27" s="7" t="s">
        <v>20</v>
      </c>
      <c r="C27" s="19">
        <v>7291.7</v>
      </c>
      <c r="D27" s="14">
        <v>0</v>
      </c>
      <c r="E27" s="14">
        <v>0</v>
      </c>
      <c r="F27" s="14">
        <v>700</v>
      </c>
      <c r="G27" s="14">
        <v>0</v>
      </c>
      <c r="H27" s="14">
        <v>5.3</v>
      </c>
      <c r="I27" s="15">
        <f>D27+E27+F27+G27+H27</f>
        <v>705.3</v>
      </c>
      <c r="J27" s="15">
        <v>0</v>
      </c>
      <c r="K27" s="27">
        <f t="shared" si="3"/>
        <v>7997</v>
      </c>
    </row>
    <row r="28" spans="1:11" ht="25.5">
      <c r="A28" s="11" t="s">
        <v>72</v>
      </c>
      <c r="B28" s="7" t="s">
        <v>21</v>
      </c>
      <c r="C28" s="19">
        <v>101618.8</v>
      </c>
      <c r="D28" s="15">
        <v>204</v>
      </c>
      <c r="E28" s="15">
        <v>0</v>
      </c>
      <c r="F28" s="15">
        <v>-511.6</v>
      </c>
      <c r="G28" s="15">
        <v>2530.3</v>
      </c>
      <c r="H28" s="15">
        <v>-2507.7</v>
      </c>
      <c r="I28" s="15">
        <f>D28+E28+F28+G28+H28</f>
        <v>-284.99999999999955</v>
      </c>
      <c r="J28" s="15">
        <v>0</v>
      </c>
      <c r="K28" s="27">
        <f t="shared" si="3"/>
        <v>101333.8</v>
      </c>
    </row>
    <row r="29" spans="1:11" s="3" customFormat="1" ht="12.75">
      <c r="A29" s="10" t="s">
        <v>73</v>
      </c>
      <c r="B29" s="6" t="s">
        <v>22</v>
      </c>
      <c r="C29" s="18">
        <f>C30+C31+C32+C33</f>
        <v>379571.4</v>
      </c>
      <c r="D29" s="16">
        <f>D30+D31+D32+D33</f>
        <v>29066.3</v>
      </c>
      <c r="E29" s="16">
        <f>E30+E31+E32+E33</f>
        <v>48663.899999999994</v>
      </c>
      <c r="F29" s="16">
        <f>F30+F31+F32+F33</f>
        <v>222127.59999999998</v>
      </c>
      <c r="G29" s="16">
        <f>G30+G31+G32+G33</f>
        <v>483932.2</v>
      </c>
      <c r="H29" s="16">
        <f>H30+H31+H32+H33</f>
        <v>-5823</v>
      </c>
      <c r="I29" s="16">
        <f>I30+I31+I32+I33</f>
        <v>777967</v>
      </c>
      <c r="J29" s="16">
        <f>J30+J31+J32+J33</f>
        <v>541.4</v>
      </c>
      <c r="K29" s="24">
        <f>K30+K31+K32+K33</f>
        <v>1158079.7999999998</v>
      </c>
    </row>
    <row r="30" spans="1:11" ht="12.75">
      <c r="A30" s="11" t="s">
        <v>74</v>
      </c>
      <c r="B30" s="7" t="s">
        <v>23</v>
      </c>
      <c r="C30" s="19">
        <v>72292.1</v>
      </c>
      <c r="D30" s="15">
        <v>11930.8</v>
      </c>
      <c r="E30" s="15">
        <v>0</v>
      </c>
      <c r="F30" s="15">
        <v>194337.3</v>
      </c>
      <c r="G30" s="15">
        <v>478195.1</v>
      </c>
      <c r="H30" s="15">
        <v>2418.6</v>
      </c>
      <c r="I30" s="15">
        <f>D30+E30+F30+G30+H30</f>
        <v>686881.7999999999</v>
      </c>
      <c r="J30" s="15">
        <v>-322.5</v>
      </c>
      <c r="K30" s="27">
        <f>C30+I30+J30</f>
        <v>758851.3999999999</v>
      </c>
    </row>
    <row r="31" spans="1:11" ht="12.75">
      <c r="A31" s="11" t="s">
        <v>75</v>
      </c>
      <c r="B31" s="7" t="s">
        <v>24</v>
      </c>
      <c r="C31" s="19">
        <v>38101.1</v>
      </c>
      <c r="D31" s="15">
        <v>397.6</v>
      </c>
      <c r="E31" s="15">
        <v>1646.1</v>
      </c>
      <c r="F31" s="15">
        <v>29706.9</v>
      </c>
      <c r="G31" s="15">
        <v>-202.1</v>
      </c>
      <c r="H31" s="15">
        <v>-7086.7</v>
      </c>
      <c r="I31" s="15">
        <f>D31+E31+F31+G31+H31</f>
        <v>24461.800000000003</v>
      </c>
      <c r="J31" s="15">
        <v>-414.4</v>
      </c>
      <c r="K31" s="27">
        <f>C31+I31+J31</f>
        <v>62148.5</v>
      </c>
    </row>
    <row r="32" spans="1:11" ht="12.75">
      <c r="A32" s="11" t="s">
        <v>76</v>
      </c>
      <c r="B32" s="7" t="s">
        <v>25</v>
      </c>
      <c r="C32" s="19">
        <v>148480.5</v>
      </c>
      <c r="D32" s="15">
        <v>13750.9</v>
      </c>
      <c r="E32" s="15">
        <v>47008.2</v>
      </c>
      <c r="F32" s="15">
        <v>-2555.2</v>
      </c>
      <c r="G32" s="15">
        <v>1345.2</v>
      </c>
      <c r="H32" s="15">
        <v>-1419</v>
      </c>
      <c r="I32" s="15">
        <f>D32+E32+F32+G32+H32</f>
        <v>58130.1</v>
      </c>
      <c r="J32" s="15">
        <v>1278.3</v>
      </c>
      <c r="K32" s="27">
        <f>C32+I32+J32</f>
        <v>207888.9</v>
      </c>
    </row>
    <row r="33" spans="1:11" ht="25.5">
      <c r="A33" s="11" t="s">
        <v>77</v>
      </c>
      <c r="B33" s="7" t="s">
        <v>26</v>
      </c>
      <c r="C33" s="19">
        <v>120697.7</v>
      </c>
      <c r="D33" s="15">
        <v>2987</v>
      </c>
      <c r="E33" s="15">
        <v>9.6</v>
      </c>
      <c r="F33" s="15">
        <v>638.6</v>
      </c>
      <c r="G33" s="15">
        <v>4594</v>
      </c>
      <c r="H33" s="15">
        <v>264.1</v>
      </c>
      <c r="I33" s="15">
        <f>D33+E33+F33+G33+H33</f>
        <v>8493.300000000001</v>
      </c>
      <c r="J33" s="15">
        <v>0</v>
      </c>
      <c r="K33" s="27">
        <f>C33+I33+J33</f>
        <v>129191</v>
      </c>
    </row>
    <row r="34" spans="1:11" s="3" customFormat="1" ht="12.75">
      <c r="A34" s="10" t="s">
        <v>78</v>
      </c>
      <c r="B34" s="6" t="s">
        <v>27</v>
      </c>
      <c r="C34" s="18">
        <f aca="true" t="shared" si="4" ref="C34:K34">C35</f>
        <v>2215.9</v>
      </c>
      <c r="D34" s="16">
        <f t="shared" si="4"/>
        <v>0</v>
      </c>
      <c r="E34" s="16">
        <f t="shared" si="4"/>
        <v>0</v>
      </c>
      <c r="F34" s="16">
        <f t="shared" si="4"/>
        <v>714.7</v>
      </c>
      <c r="G34" s="16">
        <f t="shared" si="4"/>
        <v>3475.6</v>
      </c>
      <c r="H34" s="16">
        <f t="shared" si="4"/>
        <v>-0.1</v>
      </c>
      <c r="I34" s="16">
        <f>I35</f>
        <v>4190.2</v>
      </c>
      <c r="J34" s="16">
        <f>J35</f>
        <v>-0.1</v>
      </c>
      <c r="K34" s="25">
        <f>K35</f>
        <v>6406</v>
      </c>
    </row>
    <row r="35" spans="1:11" ht="25.5">
      <c r="A35" s="11" t="s">
        <v>79</v>
      </c>
      <c r="B35" s="7" t="s">
        <v>28</v>
      </c>
      <c r="C35" s="19">
        <v>2215.9</v>
      </c>
      <c r="D35" s="14">
        <v>0</v>
      </c>
      <c r="E35" s="14">
        <v>0</v>
      </c>
      <c r="F35" s="14">
        <v>714.7</v>
      </c>
      <c r="G35" s="14">
        <v>3475.6</v>
      </c>
      <c r="H35" s="14">
        <v>-0.1</v>
      </c>
      <c r="I35" s="15">
        <f>D35+E35+F35+G35+H35</f>
        <v>4190.2</v>
      </c>
      <c r="J35" s="15">
        <v>-0.1</v>
      </c>
      <c r="K35" s="27">
        <f>C35+I35+J35</f>
        <v>6406</v>
      </c>
    </row>
    <row r="36" spans="1:11" s="3" customFormat="1" ht="12.75">
      <c r="A36" s="10" t="s">
        <v>80</v>
      </c>
      <c r="B36" s="6" t="s">
        <v>29</v>
      </c>
      <c r="C36" s="18">
        <f>C37+C38+C39+C40+C41</f>
        <v>2743918.8</v>
      </c>
      <c r="D36" s="16">
        <f>D37+D38+D39+D40+D41</f>
        <v>28870.5</v>
      </c>
      <c r="E36" s="16">
        <f>E37+E38+E39+E40+E41</f>
        <v>3370</v>
      </c>
      <c r="F36" s="16">
        <f>F37+F38+F39+F40+F41</f>
        <v>43743.9</v>
      </c>
      <c r="G36" s="16">
        <f>G37+G38+G39+G40+G41</f>
        <v>7139.1</v>
      </c>
      <c r="H36" s="16">
        <f>H37+H38+H39+H40+H41</f>
        <v>10014.299999999997</v>
      </c>
      <c r="I36" s="16">
        <f>I37+I38+I39+I40+I41</f>
        <v>93137.8</v>
      </c>
      <c r="J36" s="16">
        <f>J37+J38+J39+J40+J41</f>
        <v>0</v>
      </c>
      <c r="K36" s="24">
        <f>K37+K38+K39+K40+K41</f>
        <v>2837056.6</v>
      </c>
    </row>
    <row r="37" spans="1:11" ht="12.75">
      <c r="A37" s="11" t="s">
        <v>81</v>
      </c>
      <c r="B37" s="7" t="s">
        <v>30</v>
      </c>
      <c r="C37" s="19">
        <v>726238.6</v>
      </c>
      <c r="D37" s="15">
        <v>14392.4</v>
      </c>
      <c r="E37" s="15">
        <v>0</v>
      </c>
      <c r="F37" s="15">
        <v>25182.5</v>
      </c>
      <c r="G37" s="15">
        <v>13811.1</v>
      </c>
      <c r="H37" s="15">
        <v>21930.6</v>
      </c>
      <c r="I37" s="15">
        <f>D37+E37+F37+G37+H37</f>
        <v>75316.6</v>
      </c>
      <c r="J37" s="15">
        <v>-0.1</v>
      </c>
      <c r="K37" s="27">
        <f>C37+I37+J37</f>
        <v>801555.1</v>
      </c>
    </row>
    <row r="38" spans="1:11" ht="12.75">
      <c r="A38" s="11" t="s">
        <v>82</v>
      </c>
      <c r="B38" s="7" t="s">
        <v>31</v>
      </c>
      <c r="C38" s="19">
        <v>1786545.3</v>
      </c>
      <c r="D38" s="15">
        <v>18188.3</v>
      </c>
      <c r="E38" s="15">
        <v>3370</v>
      </c>
      <c r="F38" s="15">
        <v>17013.9</v>
      </c>
      <c r="G38" s="15">
        <v>-5369</v>
      </c>
      <c r="H38" s="15">
        <v>-2494</v>
      </c>
      <c r="I38" s="15">
        <f>D38+E38+F38+G38+H38</f>
        <v>30709.199999999997</v>
      </c>
      <c r="J38" s="15">
        <v>0.1</v>
      </c>
      <c r="K38" s="27">
        <f>C38+I38+J38</f>
        <v>1817254.6</v>
      </c>
    </row>
    <row r="39" spans="1:11" ht="12.75">
      <c r="A39" s="11" t="s">
        <v>83</v>
      </c>
      <c r="B39" s="7" t="s">
        <v>32</v>
      </c>
      <c r="C39" s="19">
        <v>150112.3</v>
      </c>
      <c r="D39" s="15">
        <v>-42</v>
      </c>
      <c r="E39" s="15">
        <v>0</v>
      </c>
      <c r="F39" s="15">
        <v>740.1</v>
      </c>
      <c r="G39" s="15">
        <v>994.6</v>
      </c>
      <c r="H39" s="15">
        <v>-5758.7</v>
      </c>
      <c r="I39" s="15">
        <f>D39+E39+F39+G39+H39</f>
        <v>-4066</v>
      </c>
      <c r="J39" s="15">
        <v>-0.1</v>
      </c>
      <c r="K39" s="27">
        <f>C39+I39+J39</f>
        <v>146046.19999999998</v>
      </c>
    </row>
    <row r="40" spans="1:11" ht="25.5">
      <c r="A40" s="11" t="s">
        <v>84</v>
      </c>
      <c r="B40" s="7" t="s">
        <v>33</v>
      </c>
      <c r="C40" s="19">
        <v>17206.5</v>
      </c>
      <c r="D40" s="14">
        <v>-709.6</v>
      </c>
      <c r="E40" s="14">
        <v>0</v>
      </c>
      <c r="F40" s="14">
        <v>450.4</v>
      </c>
      <c r="G40" s="14">
        <v>193</v>
      </c>
      <c r="H40" s="14">
        <v>-1193.1</v>
      </c>
      <c r="I40" s="15">
        <f>D40+E40+F40+G40+H40</f>
        <v>-1259.3</v>
      </c>
      <c r="J40" s="15">
        <v>0.1</v>
      </c>
      <c r="K40" s="27">
        <f>C40+I40+J40</f>
        <v>15947.300000000001</v>
      </c>
    </row>
    <row r="41" spans="1:11" ht="12.75">
      <c r="A41" s="11" t="s">
        <v>85</v>
      </c>
      <c r="B41" s="7" t="s">
        <v>34</v>
      </c>
      <c r="C41" s="19">
        <v>63816.1</v>
      </c>
      <c r="D41" s="15">
        <v>-2958.6</v>
      </c>
      <c r="E41" s="15">
        <v>0</v>
      </c>
      <c r="F41" s="15">
        <v>357</v>
      </c>
      <c r="G41" s="15">
        <v>-2490.6</v>
      </c>
      <c r="H41" s="15">
        <v>-2470.5</v>
      </c>
      <c r="I41" s="15">
        <f>D41+E41+F41+G41+H41</f>
        <v>-7562.7</v>
      </c>
      <c r="J41" s="15">
        <v>0</v>
      </c>
      <c r="K41" s="27">
        <f>C41+I41+J41</f>
        <v>56253.4</v>
      </c>
    </row>
    <row r="42" spans="1:11" s="3" customFormat="1" ht="12.75">
      <c r="A42" s="10" t="s">
        <v>86</v>
      </c>
      <c r="B42" s="6" t="s">
        <v>35</v>
      </c>
      <c r="C42" s="18">
        <f>C43+C44</f>
        <v>191652.1</v>
      </c>
      <c r="D42" s="16">
        <f>D43+D44</f>
        <v>1279.5</v>
      </c>
      <c r="E42" s="16">
        <f>E43+E44</f>
        <v>1823.9</v>
      </c>
      <c r="F42" s="16">
        <f>F43+F44</f>
        <v>9593.5</v>
      </c>
      <c r="G42" s="16">
        <f>G43+G44</f>
        <v>-6221.9</v>
      </c>
      <c r="H42" s="16">
        <f>H43+H44</f>
        <v>-850.9</v>
      </c>
      <c r="I42" s="16">
        <f>I43+I44</f>
        <v>5624.1</v>
      </c>
      <c r="J42" s="16">
        <f>J43+J44</f>
        <v>0.1</v>
      </c>
      <c r="K42" s="24">
        <f>K43+K44</f>
        <v>197276.30000000002</v>
      </c>
    </row>
    <row r="43" spans="1:11" ht="12.75">
      <c r="A43" s="11" t="s">
        <v>87</v>
      </c>
      <c r="B43" s="7" t="s">
        <v>36</v>
      </c>
      <c r="C43" s="19">
        <v>191283.6</v>
      </c>
      <c r="D43" s="15">
        <v>1279.5</v>
      </c>
      <c r="E43" s="15">
        <v>1823.9</v>
      </c>
      <c r="F43" s="15">
        <v>9593.5</v>
      </c>
      <c r="G43" s="15">
        <v>-6221.9</v>
      </c>
      <c r="H43" s="15">
        <v>-850.9</v>
      </c>
      <c r="I43" s="15">
        <f>D43+E43+F43+G43+H43</f>
        <v>5624.1</v>
      </c>
      <c r="J43" s="15">
        <v>0.1</v>
      </c>
      <c r="K43" s="27">
        <f>C43+I43+J43</f>
        <v>196907.80000000002</v>
      </c>
    </row>
    <row r="44" spans="1:11" ht="25.5">
      <c r="A44" s="11" t="s">
        <v>88</v>
      </c>
      <c r="B44" s="7" t="s">
        <v>37</v>
      </c>
      <c r="C44" s="19">
        <v>368.5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>
        <f>D44+E44+F44+G44+H44</f>
        <v>0</v>
      </c>
      <c r="J44" s="15">
        <v>0</v>
      </c>
      <c r="K44" s="27">
        <f>C44+I44+J44</f>
        <v>368.5</v>
      </c>
    </row>
    <row r="45" spans="1:11" s="3" customFormat="1" ht="12.75">
      <c r="A45" s="10" t="s">
        <v>89</v>
      </c>
      <c r="B45" s="6" t="s">
        <v>38</v>
      </c>
      <c r="C45" s="18">
        <f>C47+C46</f>
        <v>828.5</v>
      </c>
      <c r="D45" s="16">
        <f>SUM(D46:D47)</f>
        <v>0</v>
      </c>
      <c r="E45" s="16">
        <f>SUM(E46:E47)</f>
        <v>0</v>
      </c>
      <c r="F45" s="16">
        <f>SUM(F46:F47)</f>
        <v>0</v>
      </c>
      <c r="G45" s="16">
        <f>SUM(G46:G47)</f>
        <v>219.5</v>
      </c>
      <c r="H45" s="16">
        <f>SUM(H46:H47)</f>
        <v>0</v>
      </c>
      <c r="I45" s="16">
        <f>I46+I47</f>
        <v>219.5</v>
      </c>
      <c r="J45" s="16">
        <f>J46+J47</f>
        <v>0</v>
      </c>
      <c r="K45" s="31">
        <f>K46+K47</f>
        <v>1048</v>
      </c>
    </row>
    <row r="46" spans="1:11" ht="25.5">
      <c r="A46" s="11" t="s">
        <v>94</v>
      </c>
      <c r="B46" s="7" t="s">
        <v>93</v>
      </c>
      <c r="C46" s="19">
        <v>0</v>
      </c>
      <c r="D46" s="15">
        <v>0</v>
      </c>
      <c r="E46" s="15">
        <v>0</v>
      </c>
      <c r="F46" s="15">
        <v>0</v>
      </c>
      <c r="G46" s="15">
        <v>250</v>
      </c>
      <c r="H46" s="15">
        <v>0</v>
      </c>
      <c r="I46" s="15">
        <f>D46+E46+F46+G46+H46</f>
        <v>250</v>
      </c>
      <c r="J46" s="15">
        <v>0</v>
      </c>
      <c r="K46" s="27">
        <f>C46+I46+J46</f>
        <v>250</v>
      </c>
    </row>
    <row r="47" spans="1:11" ht="25.5">
      <c r="A47" s="11" t="s">
        <v>90</v>
      </c>
      <c r="B47" s="7" t="s">
        <v>39</v>
      </c>
      <c r="C47" s="19">
        <v>828.5</v>
      </c>
      <c r="D47" s="14">
        <v>0</v>
      </c>
      <c r="E47" s="14"/>
      <c r="F47" s="14">
        <v>0</v>
      </c>
      <c r="G47" s="14">
        <v>-30.5</v>
      </c>
      <c r="H47" s="14">
        <v>0</v>
      </c>
      <c r="I47" s="15">
        <f>D47+E47+F47+G47+H47</f>
        <v>-30.5</v>
      </c>
      <c r="J47" s="15">
        <v>0</v>
      </c>
      <c r="K47" s="27">
        <f>C47+I47+J47</f>
        <v>798</v>
      </c>
    </row>
    <row r="48" spans="1:11" s="3" customFormat="1" ht="12.75">
      <c r="A48" s="10">
        <v>1000</v>
      </c>
      <c r="B48" s="6" t="s">
        <v>40</v>
      </c>
      <c r="C48" s="18">
        <f>C49+C50+C51+C52</f>
        <v>72993.9</v>
      </c>
      <c r="D48" s="16">
        <f>D49+D50+D51+D52</f>
        <v>0</v>
      </c>
      <c r="E48" s="16">
        <f>E49+E50+E51+E52</f>
        <v>355.5</v>
      </c>
      <c r="F48" s="16">
        <f>F49+F50+F51+F52</f>
        <v>11176.7</v>
      </c>
      <c r="G48" s="16">
        <f>G49+G50+G51+G52</f>
        <v>-4283.900000000001</v>
      </c>
      <c r="H48" s="16">
        <f>H49+H50+H51+H52</f>
        <v>-12093.400000000001</v>
      </c>
      <c r="I48" s="16">
        <f>I49+I50+I51+I52</f>
        <v>-4845.1</v>
      </c>
      <c r="J48" s="16">
        <f>J49+J50+J51+J52</f>
        <v>0</v>
      </c>
      <c r="K48" s="31">
        <f>K49+K50+K51+K52</f>
        <v>68148.8</v>
      </c>
    </row>
    <row r="49" spans="1:11" ht="12.75">
      <c r="A49" s="11">
        <v>1001</v>
      </c>
      <c r="B49" s="7" t="s">
        <v>41</v>
      </c>
      <c r="C49" s="19">
        <v>5536.1</v>
      </c>
      <c r="D49" s="14">
        <v>0</v>
      </c>
      <c r="E49" s="14">
        <v>0</v>
      </c>
      <c r="F49" s="14">
        <v>6370.5</v>
      </c>
      <c r="G49" s="14">
        <v>0</v>
      </c>
      <c r="H49" s="14">
        <v>-306.2</v>
      </c>
      <c r="I49" s="15">
        <f>D49+E49+F49+G49+H49</f>
        <v>6064.3</v>
      </c>
      <c r="J49" s="15">
        <v>0</v>
      </c>
      <c r="K49" s="27">
        <f>C49+I49+J49</f>
        <v>11600.400000000001</v>
      </c>
    </row>
    <row r="50" spans="1:11" ht="12.75">
      <c r="A50" s="11">
        <v>1003</v>
      </c>
      <c r="B50" s="7" t="s">
        <v>42</v>
      </c>
      <c r="C50" s="19">
        <v>11437.7</v>
      </c>
      <c r="D50" s="15">
        <v>0</v>
      </c>
      <c r="E50" s="15">
        <v>0</v>
      </c>
      <c r="F50" s="15">
        <v>4848.6</v>
      </c>
      <c r="G50" s="15">
        <v>-4499.1</v>
      </c>
      <c r="H50" s="15">
        <v>-11787.2</v>
      </c>
      <c r="I50" s="15">
        <f>D50+E50+F50+G50+H50</f>
        <v>-11437.7</v>
      </c>
      <c r="J50" s="15">
        <v>0</v>
      </c>
      <c r="K50" s="27">
        <f>C50+I50+J50</f>
        <v>0</v>
      </c>
    </row>
    <row r="51" spans="1:11" ht="12.75">
      <c r="A51" s="11">
        <v>1004</v>
      </c>
      <c r="B51" s="7" t="s">
        <v>43</v>
      </c>
      <c r="C51" s="19">
        <v>56020.1</v>
      </c>
      <c r="D51" s="15">
        <v>0</v>
      </c>
      <c r="E51" s="15">
        <v>0</v>
      </c>
      <c r="F51" s="15">
        <v>-492.4</v>
      </c>
      <c r="G51" s="15">
        <v>-84.8</v>
      </c>
      <c r="H51" s="15">
        <v>0</v>
      </c>
      <c r="I51" s="15">
        <f>D51+E51+F51+G51+H51</f>
        <v>-577.1999999999999</v>
      </c>
      <c r="J51" s="15">
        <v>0</v>
      </c>
      <c r="K51" s="27">
        <f>C51+I51+J51</f>
        <v>55442.9</v>
      </c>
    </row>
    <row r="52" spans="1:11" ht="25.5">
      <c r="A52" s="11">
        <v>1006</v>
      </c>
      <c r="B52" s="7" t="s">
        <v>44</v>
      </c>
      <c r="C52" s="19">
        <v>0</v>
      </c>
      <c r="D52" s="14">
        <v>0</v>
      </c>
      <c r="E52" s="14">
        <v>355.5</v>
      </c>
      <c r="F52" s="14">
        <v>450</v>
      </c>
      <c r="G52" s="14">
        <v>300</v>
      </c>
      <c r="H52" s="14">
        <v>0</v>
      </c>
      <c r="I52" s="15">
        <f>D52+E52+F52+G52+H52</f>
        <v>1105.5</v>
      </c>
      <c r="J52" s="15">
        <v>0</v>
      </c>
      <c r="K52" s="27">
        <f>C52+I52+J52</f>
        <v>1105.5</v>
      </c>
    </row>
    <row r="53" spans="1:11" s="3" customFormat="1" ht="12.75">
      <c r="A53" s="10">
        <v>1100</v>
      </c>
      <c r="B53" s="6" t="s">
        <v>45</v>
      </c>
      <c r="C53" s="18">
        <f aca="true" t="shared" si="5" ref="C53:K53">C54+C55+C56</f>
        <v>188902</v>
      </c>
      <c r="D53" s="16">
        <f t="shared" si="5"/>
        <v>1344.3</v>
      </c>
      <c r="E53" s="16">
        <f t="shared" si="5"/>
        <v>-324.3000000000002</v>
      </c>
      <c r="F53" s="16">
        <f t="shared" si="5"/>
        <v>1439.3</v>
      </c>
      <c r="G53" s="16">
        <f t="shared" si="5"/>
        <v>11032.699999999997</v>
      </c>
      <c r="H53" s="16">
        <f t="shared" si="5"/>
        <v>140.6</v>
      </c>
      <c r="I53" s="16">
        <f>I54+I55+I56</f>
        <v>13632.599999999991</v>
      </c>
      <c r="J53" s="16">
        <f>J54+J55+J56</f>
        <v>983</v>
      </c>
      <c r="K53" s="36">
        <f>K54+K55+K56</f>
        <v>203517.59999999998</v>
      </c>
    </row>
    <row r="54" spans="1:11" ht="12.75">
      <c r="A54" s="11">
        <v>1101</v>
      </c>
      <c r="B54" s="7" t="s">
        <v>46</v>
      </c>
      <c r="C54" s="19">
        <v>187312.4</v>
      </c>
      <c r="D54" s="15">
        <v>744.3</v>
      </c>
      <c r="E54" s="15">
        <v>-6469.8</v>
      </c>
      <c r="F54" s="15">
        <v>217.8</v>
      </c>
      <c r="G54" s="15">
        <v>-77299.6</v>
      </c>
      <c r="H54" s="15">
        <v>0</v>
      </c>
      <c r="I54" s="15">
        <f>D54+E54+F54+G54+H54</f>
        <v>-82807.3</v>
      </c>
      <c r="J54" s="15">
        <v>-0.1</v>
      </c>
      <c r="K54" s="27">
        <f>C54+I54+J54</f>
        <v>104504.99999999999</v>
      </c>
    </row>
    <row r="55" spans="1:11" ht="12.75">
      <c r="A55" s="11">
        <v>1102</v>
      </c>
      <c r="B55" s="7" t="s">
        <v>47</v>
      </c>
      <c r="C55" s="19">
        <v>1589.6</v>
      </c>
      <c r="D55" s="15">
        <v>600</v>
      </c>
      <c r="E55" s="15">
        <v>0</v>
      </c>
      <c r="F55" s="15">
        <v>1221.5</v>
      </c>
      <c r="G55" s="15">
        <v>3211.1</v>
      </c>
      <c r="H55" s="15">
        <v>140.6</v>
      </c>
      <c r="I55" s="15">
        <f>D55+E55+F55+G55+H55</f>
        <v>5173.200000000001</v>
      </c>
      <c r="J55" s="15">
        <v>983.1</v>
      </c>
      <c r="K55" s="27">
        <f>C55+I55+J55</f>
        <v>7745.9000000000015</v>
      </c>
    </row>
    <row r="56" spans="1:11" ht="12.75">
      <c r="A56" s="11" t="s">
        <v>102</v>
      </c>
      <c r="B56" s="7" t="s">
        <v>103</v>
      </c>
      <c r="C56" s="19">
        <v>0</v>
      </c>
      <c r="D56" s="15">
        <v>0</v>
      </c>
      <c r="E56" s="15">
        <v>6145.5</v>
      </c>
      <c r="F56" s="15">
        <v>0</v>
      </c>
      <c r="G56" s="15">
        <v>85121.2</v>
      </c>
      <c r="H56" s="15">
        <v>0</v>
      </c>
      <c r="I56" s="15">
        <f>D56+E56+F56+G56+H56</f>
        <v>91266.7</v>
      </c>
      <c r="J56" s="15">
        <v>0</v>
      </c>
      <c r="K56" s="27">
        <f>C56+I56+J56</f>
        <v>91266.7</v>
      </c>
    </row>
    <row r="57" spans="1:11" s="3" customFormat="1" ht="12.75">
      <c r="A57" s="10">
        <v>1200</v>
      </c>
      <c r="B57" s="6" t="s">
        <v>48</v>
      </c>
      <c r="C57" s="18">
        <f aca="true" t="shared" si="6" ref="C57:H57">C58</f>
        <v>14022.3</v>
      </c>
      <c r="D57" s="16">
        <f t="shared" si="6"/>
        <v>0</v>
      </c>
      <c r="E57" s="16">
        <f t="shared" si="6"/>
        <v>0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16">
        <f>I58+I58</f>
        <v>0</v>
      </c>
      <c r="J57" s="16">
        <f>J58+J58</f>
        <v>0</v>
      </c>
      <c r="K57" s="24">
        <f>K58</f>
        <v>14022.3</v>
      </c>
    </row>
    <row r="58" spans="1:11" ht="12.75">
      <c r="A58" s="11">
        <v>1202</v>
      </c>
      <c r="B58" s="7" t="s">
        <v>49</v>
      </c>
      <c r="C58" s="19">
        <v>14022.3</v>
      </c>
      <c r="D58" s="14">
        <v>0</v>
      </c>
      <c r="E58" s="14"/>
      <c r="F58" s="14">
        <v>0</v>
      </c>
      <c r="G58" s="14">
        <v>0</v>
      </c>
      <c r="H58" s="14">
        <v>0</v>
      </c>
      <c r="I58" s="15">
        <f>D58+E58+F58+G58+H58</f>
        <v>0</v>
      </c>
      <c r="J58" s="15">
        <v>0</v>
      </c>
      <c r="K58" s="27">
        <f>C58+I58+J58</f>
        <v>14022.3</v>
      </c>
    </row>
    <row r="59" spans="1:11" s="3" customFormat="1" ht="25.5">
      <c r="A59" s="10">
        <v>1300</v>
      </c>
      <c r="B59" s="6" t="s">
        <v>50</v>
      </c>
      <c r="C59" s="18">
        <f>C60</f>
        <v>1601.8</v>
      </c>
      <c r="D59" s="16">
        <f>D60</f>
        <v>0</v>
      </c>
      <c r="E59" s="16">
        <f>E60</f>
        <v>0</v>
      </c>
      <c r="F59" s="16">
        <f>F60</f>
        <v>0</v>
      </c>
      <c r="G59" s="16">
        <f>G60</f>
        <v>0</v>
      </c>
      <c r="H59" s="16">
        <f>H60</f>
        <v>-1601.8</v>
      </c>
      <c r="I59" s="16">
        <f>I60</f>
        <v>-1601.8</v>
      </c>
      <c r="J59" s="16">
        <f>J60</f>
        <v>0</v>
      </c>
      <c r="K59" s="24">
        <f>K60</f>
        <v>0</v>
      </c>
    </row>
    <row r="60" spans="1:11" ht="25.5">
      <c r="A60" s="11">
        <v>1301</v>
      </c>
      <c r="B60" s="7" t="s">
        <v>51</v>
      </c>
      <c r="C60" s="19">
        <v>1601.8</v>
      </c>
      <c r="D60" s="14">
        <v>0</v>
      </c>
      <c r="E60" s="14"/>
      <c r="F60" s="14">
        <v>0</v>
      </c>
      <c r="G60" s="14">
        <v>0</v>
      </c>
      <c r="H60" s="14">
        <v>-1601.8</v>
      </c>
      <c r="I60" s="15">
        <f>D60+E60+F60+G60+H60</f>
        <v>-1601.8</v>
      </c>
      <c r="J60" s="15">
        <v>0</v>
      </c>
      <c r="K60" s="27">
        <f>C60+I60+J60</f>
        <v>0</v>
      </c>
    </row>
    <row r="61" spans="1:11" s="3" customFormat="1" ht="15.75" customHeight="1">
      <c r="A61" s="13"/>
      <c r="B61" s="9" t="s">
        <v>52</v>
      </c>
      <c r="C61" s="18">
        <f>C5+C16+C21+C29+C34+C36+C42+C45+C48+C53+C57+C59</f>
        <v>4273599.199999999</v>
      </c>
      <c r="D61" s="16">
        <f>D5+D16+D21+D29+D34+D36+D42+D45+D48+D53+D57+D59</f>
        <v>112654.1</v>
      </c>
      <c r="E61" s="16">
        <f>E5+E16+E21+E29+E34+E36+E42+E45+E48+E53+E57+E59</f>
        <v>146815.69999999998</v>
      </c>
      <c r="F61" s="16">
        <f>F5+F16+F21+F29+F34+F36+F42+F45+F48+F53+F57+F59</f>
        <v>324190.5</v>
      </c>
      <c r="G61" s="16">
        <f>G5+G16+G21+G29+G34+G36+G42+G45+G48+G53+G57+G59</f>
        <v>492729.8999999999</v>
      </c>
      <c r="H61" s="16">
        <f>H5+H16+H21+H29+H34+H36+H42+H45+H48+H53+H57+H59</f>
        <v>-16488.400000000005</v>
      </c>
      <c r="I61" s="16">
        <f>I5+I14+I16+I21+I29+I34+I36+I42+I45+I48+I53+I57+I59</f>
        <v>1060186.8</v>
      </c>
      <c r="J61" s="16">
        <f>J5+J14+J16+J21+J29+J34+J36+J42+J45+J48+J53+J57+J59</f>
        <v>-1.1368683772161603E-13</v>
      </c>
      <c r="K61" s="31">
        <f>K5+K16+K21+K29+K34+K36+K42+K45+K48+K53+K57+K59</f>
        <v>5333500.999999999</v>
      </c>
    </row>
    <row r="63" ht="12.75">
      <c r="E63" s="21"/>
    </row>
    <row r="64" ht="12.75">
      <c r="E64" s="22"/>
    </row>
  </sheetData>
  <sheetProtection/>
  <mergeCells count="2">
    <mergeCell ref="J2:K2"/>
    <mergeCell ref="A1:K1"/>
  </mergeCells>
  <printOptions/>
  <pageMargins left="0.1968503937007874" right="0.11811023622047245" top="0.1968503937007874" bottom="0.15748031496062992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2024-04-02T07:23:06Z</cp:lastPrinted>
  <dcterms:created xsi:type="dcterms:W3CDTF">1996-10-08T23:32:33Z</dcterms:created>
  <dcterms:modified xsi:type="dcterms:W3CDTF">2024-04-02T09:21:53Z</dcterms:modified>
  <cp:category/>
  <cp:version/>
  <cp:contentType/>
  <cp:contentStatus/>
</cp:coreProperties>
</file>