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activeTab="0"/>
  </bookViews>
  <sheets>
    <sheet name="п.2.4. Доходы 2023" sheetId="1" r:id="rId1"/>
  </sheets>
  <definedNames>
    <definedName name="_xlnm.Print_Titles" localSheetId="0">'п.2.4. Доходы 2023'!$3:$4</definedName>
  </definedNames>
  <calcPr fullCalcOnLoad="1"/>
</workbook>
</file>

<file path=xl/sharedStrings.xml><?xml version="1.0" encoding="utf-8"?>
<sst xmlns="http://schemas.openxmlformats.org/spreadsheetml/2006/main" count="126" uniqueCount="124">
  <si>
    <t>ИТОГО НАЛОГОВЫХ ДОХОДОВ</t>
  </si>
  <si>
    <t>ИТОГО НЕНАЛОГОВЫХ ДОХОДОВ</t>
  </si>
  <si>
    <t>5. Штрафные санкции, возмещения ущерба</t>
  </si>
  <si>
    <t>6. Прочие неналоговые доходы</t>
  </si>
  <si>
    <t>3. Налоги на совокупный доход всего, в том числе:</t>
  </si>
  <si>
    <t>3.1. Упрощенная система налогообложения</t>
  </si>
  <si>
    <t>3.3. Сельскохозяйственный налог</t>
  </si>
  <si>
    <t>3.4. Патентная система налогообложения</t>
  </si>
  <si>
    <t>2. Плата за негативное воздействие на окружающую среду</t>
  </si>
  <si>
    <t>Код бюджетной классификации</t>
  </si>
  <si>
    <t>000 1 01 02000 01 0000 110</t>
  </si>
  <si>
    <t>000 1 03 02000 01 0000 110</t>
  </si>
  <si>
    <t>000 1 05 00000 00 0000 000</t>
  </si>
  <si>
    <t>000 1 05 04000 02 0000 110</t>
  </si>
  <si>
    <t>000 1 05 03000 01 0000 110</t>
  </si>
  <si>
    <t>000 1 05 02000 02 0000 110</t>
  </si>
  <si>
    <t>000 1 05 01000 01 0000 110</t>
  </si>
  <si>
    <t>000 1 06 01000 00 0000 110</t>
  </si>
  <si>
    <t>000 1 06 06000 00 0000 110</t>
  </si>
  <si>
    <t>000 1 08 00000 00 0000 000</t>
  </si>
  <si>
    <t>000 1 11 00000 00 0000 000</t>
  </si>
  <si>
    <t xml:space="preserve">1.2. Аренда земельных участков </t>
  </si>
  <si>
    <t>4.2.  Доходы от продажи земельных участков</t>
  </si>
  <si>
    <t>4.1. Доходы от реализации имущества, находящегося в собственности городских округов</t>
  </si>
  <si>
    <t>000 1 11 01000 00 0000 120</t>
  </si>
  <si>
    <t>000 1 11 05000 00 0000 120</t>
  </si>
  <si>
    <t>000 1 11 09000 00 0000 120</t>
  </si>
  <si>
    <t>000 1 12 00000 00 0000 000</t>
  </si>
  <si>
    <t xml:space="preserve">3. Доходы от оказания платных услуг (работ) и компенсации затрат государства </t>
  </si>
  <si>
    <t>000 1 13 00000 00 0000 000</t>
  </si>
  <si>
    <t>000 1 14 00000 00 0000 000</t>
  </si>
  <si>
    <t>000 1 14 02000 00 0000 000</t>
  </si>
  <si>
    <t>000 1 14 06000 00 0000 000</t>
  </si>
  <si>
    <t>000 1 16 00000 00 0000 000</t>
  </si>
  <si>
    <t>000 1 17 00000 00 0000 000</t>
  </si>
  <si>
    <t xml:space="preserve">Дотации </t>
  </si>
  <si>
    <t>Субсидии</t>
  </si>
  <si>
    <t>Иные межбюджетные трансферты</t>
  </si>
  <si>
    <t>000 2 02 00000 00 0000 000</t>
  </si>
  <si>
    <t xml:space="preserve"> 1.  Доходы от использования муниципального имущества, в том числе:</t>
  </si>
  <si>
    <t xml:space="preserve">4. Доходы от продажи материальных и нематериальных активов, в том числе: </t>
  </si>
  <si>
    <t>000 2 07 00000 00 0000 000</t>
  </si>
  <si>
    <t>000 2 19 00000 000 0000 000</t>
  </si>
  <si>
    <t xml:space="preserve">2. Прочие безвозмездные поступления </t>
  </si>
  <si>
    <t xml:space="preserve">1. Налог на доходы физических  лиц </t>
  </si>
  <si>
    <t>2. Акцизы по подакцизным товарам (продукции), производимым на территории Российской Федерации (акцизы на нефтепродукты)</t>
  </si>
  <si>
    <t>4. Налоги на имущество, в том числе:</t>
  </si>
  <si>
    <t>000 1 06 00000 00 0000 000</t>
  </si>
  <si>
    <t>4.1.  Налог на имущество c физических лиц</t>
  </si>
  <si>
    <t>5. Государственная пошлина</t>
  </si>
  <si>
    <t>3.1.Доходы от оказания платных услуг (работ)</t>
  </si>
  <si>
    <t>000 1 13 01000 00 0000 130</t>
  </si>
  <si>
    <t>000 1 13 02000 00 0000 130</t>
  </si>
  <si>
    <t>ДОХОДЫ БЮДЖЕТА ГОРОДА УРАЙ ВСЕГО</t>
  </si>
  <si>
    <t>000 1 00 00000 00 0000 000</t>
  </si>
  <si>
    <t xml:space="preserve">1.1.  Доходы в виде прибыли (дивиденды по акциям), принадлежащие муниципальному образованию г. Урай </t>
  </si>
  <si>
    <t xml:space="preserve">3.2. Единый налог на вмененный доход </t>
  </si>
  <si>
    <t xml:space="preserve"> 
</t>
  </si>
  <si>
    <t>000 2 02 04000 00 0000 150</t>
  </si>
  <si>
    <t>000 2 02 03000 00 0000 150</t>
  </si>
  <si>
    <t>000 2 02 02000 00 0000 150</t>
  </si>
  <si>
    <t>000 2 02 01000 00 0000 150</t>
  </si>
  <si>
    <t>4.3. Земельный налог</t>
  </si>
  <si>
    <t>4.2. Транспортный налог</t>
  </si>
  <si>
    <t>000 106 04000 02 0000 110</t>
  </si>
  <si>
    <t>1.3. Аренда муниципального имущества</t>
  </si>
  <si>
    <t>4. Возврат остатков субсидий, субвенций и иных межбюджетных трансфертов, имеющих целевое назначение, прошлых лет</t>
  </si>
  <si>
    <t>000 2 18 04000 04 0000 150</t>
  </si>
  <si>
    <t>Наименование показателя</t>
  </si>
  <si>
    <t>(тыс.рублей)</t>
  </si>
  <si>
    <t>3.2. Доходы, поступающие в порядке возмещения расходов, понесенных в связи с эксплуатацией имущества городских округов</t>
  </si>
  <si>
    <t>000 1 13 02064 04 0000 130</t>
  </si>
  <si>
    <t>Данный вид доходов относится к труднопрогнозируемым доходам, зависит от фактически потребленных ресурсов по коммунальным и эксплуатационным платежам. Оплата производится по выставленным счетам, кроме этого произведена оплата задолженности прошлого периода и произведены поступления по вновь заключенным договорам.</t>
  </si>
  <si>
    <t>3.3. Доходы от компенсации затрат государства</t>
  </si>
  <si>
    <t>6=5/3*100</t>
  </si>
  <si>
    <t>7=5/4*100</t>
  </si>
  <si>
    <r>
      <t xml:space="preserve">Сведения о фактических поступлениях доходов по видам доходов в сравнении с первоначально утвержденными (установленными) </t>
    </r>
    <r>
      <rPr>
        <b/>
        <u val="single"/>
        <sz val="14"/>
        <rFont val="Times New Roman"/>
        <family val="1"/>
      </rPr>
      <t>решением о бюджете городского округа Урай Ханты-Мансийского автономного округа - Югры в 2023 году</t>
    </r>
    <r>
      <rPr>
        <b/>
        <sz val="14"/>
        <rFont val="Times New Roman"/>
        <family val="1"/>
      </rPr>
      <t xml:space="preserve"> значениями и с уточненными значениями с учетом внесенных изменений, с объяснением причин отклонения от первоначального и уточненного плана  </t>
    </r>
  </si>
  <si>
    <t>Исполнено за 2023 год</t>
  </si>
  <si>
    <r>
      <t xml:space="preserve">Причины отклонения фактического исполнения  от </t>
    </r>
    <r>
      <rPr>
        <b/>
        <u val="single"/>
        <sz val="12"/>
        <rFont val="Times New Roman"/>
        <family val="1"/>
      </rPr>
      <t>первоначально утвержденного</t>
    </r>
    <r>
      <rPr>
        <b/>
        <sz val="12"/>
        <rFont val="Times New Roman"/>
        <family val="1"/>
      </rPr>
      <t xml:space="preserve"> плана 2023 года (менее 95% и более 105% к годовому плану)</t>
    </r>
  </si>
  <si>
    <r>
      <t xml:space="preserve">Причины отклонения фактического исполнения от </t>
    </r>
    <r>
      <rPr>
        <b/>
        <u val="single"/>
        <sz val="12"/>
        <rFont val="Times New Roman"/>
        <family val="1"/>
      </rPr>
      <t xml:space="preserve">уточненного плана </t>
    </r>
    <r>
      <rPr>
        <b/>
        <sz val="12"/>
        <rFont val="Times New Roman"/>
        <family val="1"/>
      </rPr>
      <t>2023 года (менее 95% и более 105% к годовому плану)</t>
    </r>
  </si>
  <si>
    <t>Первоначально утвержденный план на 2023 год  (Решение Думы г.Урай от 25.11.2022 №125)</t>
  </si>
  <si>
    <t>Уточненный план на 2023 год</t>
  </si>
  <si>
    <t>Субвенции на выполнение переданных полномочий субъектов РФ</t>
  </si>
  <si>
    <t>3. Доходы бюджетов городских округов от возврата учреждениями остатков субсидий прошлых лет</t>
  </si>
  <si>
    <t>БЕЗВОЗМЕЗДНЫЕ ПОСТУПЛЕНИЯ, в том числе:</t>
  </si>
  <si>
    <t>000 2 00 00000 00 0000 000</t>
  </si>
  <si>
    <t>НАЛОГОВЫЕ И НЕНАЛОГОВЫЕ ДОХОДЫ,  в том числе:</t>
  </si>
  <si>
    <t>Произведен возврат остатков субсидий, субвенций и иных межбюджетных трансфертов, имеющих целевое назначение  прошлых  лет (2022 года)</t>
  </si>
  <si>
    <t>в 3,8 раза</t>
  </si>
  <si>
    <t xml:space="preserve">Поступления в рамках Соглашения о сотрудничестве между Правительством Ханты-Мансийского автономного округа –Югры и Публичным акционерным обществом "Нефтяная компания "ЛУКОЙЛ" на 2023 год </t>
  </si>
  <si>
    <t xml:space="preserve">Единный налог на вмененный доход  отменен с 01.01.2021 года. В 2023 году произведены возвраты излишне уплаченных сумм данного налога на расчетный счет налогоплательщиков.  </t>
  </si>
  <si>
    <t>В 2023 году поступил налог и авансовые платежи от двух основных плательщиков ЕСХН по фактическим показателям, указанным в декларации. Увеличение поступлений связано с  увеличением налоговой базы плательщиков.</t>
  </si>
  <si>
    <t>в 8 раз</t>
  </si>
  <si>
    <t>в 2,1 раза</t>
  </si>
  <si>
    <r>
      <t>% исполнения к</t>
    </r>
    <r>
      <rPr>
        <b/>
        <u val="single"/>
        <sz val="12"/>
        <rFont val="Times New Roman"/>
        <family val="1"/>
      </rPr>
      <t xml:space="preserve"> первоначально утвержденному</t>
    </r>
    <r>
      <rPr>
        <b/>
        <sz val="12"/>
        <rFont val="Times New Roman"/>
        <family val="1"/>
      </rPr>
      <t xml:space="preserve"> плану 2023 года</t>
    </r>
  </si>
  <si>
    <r>
      <t>% исполнения к</t>
    </r>
    <r>
      <rPr>
        <b/>
        <u val="single"/>
        <sz val="12"/>
        <rFont val="Times New Roman"/>
        <family val="1"/>
      </rPr>
      <t xml:space="preserve"> уточненному</t>
    </r>
    <r>
      <rPr>
        <b/>
        <sz val="12"/>
        <rFont val="Times New Roman"/>
        <family val="1"/>
      </rPr>
      <t xml:space="preserve"> плану 2023 года</t>
    </r>
  </si>
  <si>
    <t>1. Безвозмездные поступления от других бюджетов бюджетной системы, в том числе:</t>
  </si>
  <si>
    <t>Отклонение обусловлено необходимостью уточнения плановых назначений на основании уведомлений Департамента финансов ХМАО-Югры. Наибольшую долю дополнительных поступлений составили дотации  на поддержку мер по обеспечению сбалансированности бюджетов</t>
  </si>
  <si>
    <t>Отклонение обусловлено необходимостью уточнения плановых назначений на основании уведомлений отраслевых департаментов ХМАО-Югры. Наибольшую долю дополнительных поступлений составили средства субсидии окружного бюджета на реализацию полномочий в области строительства и жилищных отношений (приобретение жилья)</t>
  </si>
  <si>
    <t>Невыполнение плановых назначений сложилось в результате отсутствия в 2023 году необходимости в субсидии  на софинансирование капитальных вложений в объекты муниципальной собственности на строительство объекта «Средняя школа в мкр.1А (Общеобразовательная организация с универсальной безбарьерной средой)» по причине отсутствия положительного заключения гос. экспертизы проектно-сметной документации. В виду внесения изменений в действующие нормативные акты технического, экономического и правового характера, в части норм пожарной безопасности зданий и сооружений, а также санитарно-эпидемиологических требований, сроки проектирования были увеличены.</t>
  </si>
  <si>
    <t>В отчетном финансовом году поступили платежи за утилизацию муниципального имущества (сдача металлолома) и инициативные платежи для реализации инициативного проекта "Керамика для всех. Лепим. Учимся. Творим", признанного победителем регионального конкурса инициативных проектов.</t>
  </si>
  <si>
    <t xml:space="preserve">Перевыполнение плановых назначений обусловлено поступлением платежей за утилизацию муниципального имущества (сдача металлолома) в большем объеме, чем планировалось главным администратором доходов - администрация города Урай. </t>
  </si>
  <si>
    <t xml:space="preserve">Неисполнены плановые назначения по следующим видам штрафов: 1. за ненадлежащее исполнение договорных обязательств по условиям муниципальных контрактов (данные средства затруднительно спрогнозировать, они носят не плановый характер, так как идет речь о нарушениях подрядчиков, осуществляющих строительство объектов в городе Урай), 2. платежи, поступающие в целях возмещения вреда, причиняемого автомобильным дорогам. 
Все штрафы возлагаются по мере их нарушения, соответственно их поступления носят несистемный характер.   
             </t>
  </si>
  <si>
    <t xml:space="preserve">Перевыполнение плановых назначений обусловлено увеличением количества заключенных договоров. В 2023 году заключено 48 договоров, из них 3 сделки приобретения земель для предпринимательской и производственной деятельности. </t>
  </si>
  <si>
    <t>Перевыполнение плановых назначений обусловлено увеличением поступлений платы от граждан в большем размере, чем запланировано графиком ежемесячных платежей по договорам мены, а также поступлением средств от приватизации муниципального имущества.</t>
  </si>
  <si>
    <t>Перевыполнение плановых назначений обусловлено увеличением поступлений платы от граждан в большем размере, чем запланировано графиком ежемесячных платежей по договорам мены.</t>
  </si>
  <si>
    <t xml:space="preserve">Неисполнение плановых назначений обусловлено снижением поступлений по доходам от компенсации затрат бюджетов (возврат дебиторской задолженности прошлых лет). Данные поступления носят не плановый характер, не имеют постоянного характера поступлений. К ним относятся возврат средств по договорам 2022 года за услуги связи и энергосберегающих компаний. </t>
  </si>
  <si>
    <t xml:space="preserve">Перевыполнение плановых назначений обусловлено поступлением возвратов дебиторской задолженности прошлых лет в большем объеме, чем планировалось главным администратором доходов - администрация города Урай. </t>
  </si>
  <si>
    <t xml:space="preserve">Неисполнение плановых назначений связано с вводом в эксплуатацию портала государственной информационной системы обеспечения градостроительной деятельности ХМАО – Югры. Часть информации, которая ранее предоставлялась за плату, размещается на портале ГИС ОГД в свободном доступе. А так же договор на оказание услуг по ведению бухгалтерского учета и формирования отчетности юридическим лицам, планируемый к заключению с января 2023 года, фактически заключен с июня 2023 года, что повлияло на снижение плановых назначений. </t>
  </si>
  <si>
    <t>По данным главного администратора дохода - Северо-Уральского Межрегионального Управления Федеральной службы по надзору в сфере природопользования, снижение поступлений связано с закрытием полигона твердых бытовых отходов в городе Урай.</t>
  </si>
  <si>
    <t>Доходы зависят от финансовых результатов хозяйственных обществ с долей участия в уставном капитале муниципального образования город Урай. В соответствии с принятыми решениями акционеров и участников хозяйственных обществ, с долей участия города Урай.</t>
  </si>
  <si>
    <t>Неисполнение плановых назначений обусловлено: 1.наличие переплаты на 01 января 2023 года в связи с оплатой авансовых платежей в 2022 году; 2.  уменьшением кадастровой стоимости земельных участков в связи со вступлением в силу новых результатов кадастровой оценки, утвержденных приказом Департамента по управлению государственной собственности ХМАО-Югры от 21.11.2022 №31-нп «Об утверждении результатов определения кадастровой стоимости земельных участков на территории ХМАО-Югры». По этой причине в 2023 году произведен перерасчет сумм налога и осуществлен возврат из бюджета города Урай нескольким организациям города.</t>
  </si>
  <si>
    <t xml:space="preserve">Перевыполнение плановых назначений по данным главного администратора доходов - налогового органа обусловлено своевременной уплатой физическими лицами налога по сроку уплаты 01.12.2023 и уплатой задолженности за предыдущие налоговые периоды. </t>
  </si>
  <si>
    <t xml:space="preserve">По данным главного администратора налоговых доходов – Межрайонной ИФНС России №2 по Ханты-Мансийскому автономному округу – Югре, увеличение плановых назначений  связано:
- с ростом поступлений от налогоплательщиков в связи с увеличением объемов налогооблагаемой базы (выручки);
- с поступлением задолженности прошлых лет от налогоплательщиков.
</t>
  </si>
  <si>
    <t xml:space="preserve">Основные причины, повлиявшие на неисполнение  плановых назначений: 1. в связи с введением с 1 января 2023 года единого налогового платежа и единого налогового счета произошло списание сумм денежных средств с единого счета бюджета (исполнение распоряжения налогового органа в сумме - 1 284 323,96 рублей), в связи с формированием для каждого налогоплательщика сальдо единого налогового счета;
2. с 2023 года налогоплательщикам предоставлена возможность уменьшения суммы патента на сумму начисленных страховых взносов (п.1.2 ст.346.51 НК РФ), ранее налогоплательщики могли уменьшать сумму патента только на сумму уплаченных страховых взносов, что значительно сократило сумму патента к уплате; 3. срок уплаты налога за 2023 год по патентам, выданным на срок один год, перенесен на январь 2024 года. Перенос срока на 9 января 2024 года связан с тем, что 30 и 31 декабря 2023 года - выходные дни.
</t>
  </si>
  <si>
    <t xml:space="preserve">Основные причины, повлиявшие на неисполнение  уточненных плановых назначений: 1. с 2023 года налогоплательщикам предоставлена возможность уменьшения суммы патента на сумму начисленных страховых взносов (п.1.2 ст.346.51 НК РФ), ранее налогоплательщики могли уменьшать сумму патента только на сумму уплаченных страховых взносов, что значительно сократило сумму патента к уплате; 2. срок уплаты налога за 2023 год по патентам, выданным на срок один год, перенесен на январь 2024 года. Перенос срока на 9 января 2024 года связан с тем, что 30 и 31 декабря 2023 года - выходные дни.
</t>
  </si>
  <si>
    <t xml:space="preserve">Основная причина увеличения поступлений налога связана с поступлением задолженности прошлых лет от физических лиц в результате проведенных совместных мероприятий с задействованными структурами, а также проведением исковой работы главным администратором доходов бюджета города Урай – Межрайонная ИФНС России №2 по ХМАО-Югре.  </t>
  </si>
  <si>
    <t xml:space="preserve">По данным главного администратора налоговых доходов – налогового органа, основной причиной, повлиявшей на снижение плановых назначений является: 1. по транспортному налогу юридических лиц -  наличие переплаты на 01 января 2023 года в связи с оплатой авансовых платежей в 2022 году; 2. по транспортному налогу физических лиц - снижение количества объектов налогообложения (транспортных средств), 2021 год: количество транспортных средств - 16 931, начислено налога в сумме 8 520 600,00 рублей; 2022 год: количество транспортных средств 16 171, начислено налога в сумме 8 258 800,00 рублей.
</t>
  </si>
  <si>
    <t>в 30,2 раза</t>
  </si>
  <si>
    <t>Поступили доходы от возврата учреждением субсидии прошлых лет (2022 года).</t>
  </si>
  <si>
    <t xml:space="preserve">Перевыполнение плановых назначений обусловлено дополнительными заключенными договорами аренды, проведением аукционов под индивидуальное жилищное строительство домов и поступлением задолженности прошлых лет.      
</t>
  </si>
  <si>
    <t xml:space="preserve">Перевыполнение плановых назначений обусловлено дополнительными заключенными договорами аренды  муниципального имущества.      
</t>
  </si>
  <si>
    <t xml:space="preserve">Перевыполнение плановых назначений связано: 1. с индексацией в отчетном году заработной платы работников в учреждениях и организациях города Урай; 2. изменением последовательности распределения сумм денежных средств с единого налогового счета налогоплательщика. Налог на доходы физических лиц (в том числе и недоимка по налогу) перечисляется в бюджеты в первоочередном порядке; 3. с выплатами заработной платы в декабре 2023 года двумя крупными налогоплательщиками (Урайское УМН, БУ ХМАО-Югры "Урайская городская клиническая больница") ранее установленного срока выплаты (январь 2024 года).
</t>
  </si>
  <si>
    <t>Перевыполнение плановых назначений связано: 1. с индексацией в отчетном году заработной платы работников в учреждениях и организациях города Урай; 2. изменением последовательности распределения сумм денежных средств с единого налогового счета налогоплательщика. Налог на доходы физических лиц (в том числе и недоимка по налогу) перечисляется в бюджеты в первоочередном порядке; 3. с выплатами заработной платы в декабре 2023 года двумя крупными налогоплательщиками (Урайское УМН, БУ ХМАО-Югры "Урайская городская клиническая больница") ранее установленного срока выплаты (январь 2024 года).</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</si>
</sst>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_р_._-;\-* #,##0_р_._-;_-* &quot;-&quot;??_р_._-;_-@_-"/>
    <numFmt numFmtId="181" formatCode="0.0%"/>
    <numFmt numFmtId="182" formatCode="mmmm"/>
    <numFmt numFmtId="183" formatCode="mmm\ yy"/>
    <numFmt numFmtId="184" formatCode="_-* #,##0.0_р_._-;\-* #,##0.0_р_._-;_-* &quot;-&quot;??_р_._-;_-@_-"/>
    <numFmt numFmtId="185" formatCode="#,##0.0"/>
    <numFmt numFmtId="186" formatCode="0.0"/>
    <numFmt numFmtId="187" formatCode="[$-FC19]d\ mmmm\ yyyy\ &quot;г.&quot;"/>
    <numFmt numFmtId="188" formatCode="0.000%"/>
    <numFmt numFmtId="189" formatCode="#,##0.000"/>
    <numFmt numFmtId="190" formatCode="#,##0.0000"/>
    <numFmt numFmtId="191" formatCode="0.000"/>
    <numFmt numFmtId="192" formatCode="_(* #,##0.0_);_(* \(#,##0.0\);_(* &quot;-&quot;??_);_(@_)"/>
    <numFmt numFmtId="193" formatCode="_(* #,##0_);_(* \(#,##0\);_(* &quot;-&quot;??_);_(@_)"/>
    <numFmt numFmtId="194" formatCode="_(* #,##0.000_);_(* \(#,##0.000\);_(* &quot;-&quot;??_);_(@_)"/>
    <numFmt numFmtId="195" formatCode="_(* #,##0.0000_);_(* \(#,##0.0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_(* #,##0.00000_);_(* \(#,##0.00000\);_(* &quot;-&quot;??_);_(@_)"/>
    <numFmt numFmtId="201" formatCode="_(* #,##0.000000_);_(* \(#,##0.000000\);_(* &quot;-&quot;??_);_(@_)"/>
    <numFmt numFmtId="202" formatCode="0.000000"/>
    <numFmt numFmtId="203" formatCode="0.00000"/>
    <numFmt numFmtId="204" formatCode="0.0000"/>
    <numFmt numFmtId="205" formatCode="0.0000000"/>
    <numFmt numFmtId="206" formatCode="_-* #,##0.0_р_._-;\-* #,##0.0_р_._-;_-* &quot;-&quot;?_р_._-;_-@_-"/>
  </numFmts>
  <fonts count="56">
    <font>
      <sz val="10"/>
      <name val="Arial"/>
      <family val="0"/>
    </font>
    <font>
      <u val="single"/>
      <sz val="10"/>
      <color indexed="12"/>
      <name val="Arial"/>
      <family val="2"/>
    </font>
    <font>
      <u val="single"/>
      <sz val="10"/>
      <color indexed="36"/>
      <name val="Arial"/>
      <family val="2"/>
    </font>
    <font>
      <b/>
      <sz val="15"/>
      <color indexed="62"/>
      <name val="Calibri"/>
      <family val="2"/>
    </font>
    <font>
      <b/>
      <sz val="11"/>
      <color indexed="62"/>
      <name val="Calibri"/>
      <family val="2"/>
    </font>
    <font>
      <b/>
      <sz val="18"/>
      <color indexed="62"/>
      <name val="Cambria"/>
      <family val="2"/>
    </font>
    <font>
      <b/>
      <sz val="14"/>
      <name val="Times New Roman"/>
      <family val="1"/>
    </font>
    <font>
      <b/>
      <sz val="12"/>
      <name val="Times New Roman"/>
      <family val="1"/>
    </font>
    <font>
      <b/>
      <sz val="11"/>
      <name val="Times New Roman"/>
      <family val="1"/>
    </font>
    <font>
      <sz val="11"/>
      <name val="Times New Roman"/>
      <family val="1"/>
    </font>
    <font>
      <b/>
      <u val="single"/>
      <sz val="14"/>
      <name val="Times New Roman"/>
      <family val="1"/>
    </font>
    <font>
      <b/>
      <u val="single"/>
      <sz val="12"/>
      <name val="Times New Roman"/>
      <family val="1"/>
    </font>
    <font>
      <sz val="12"/>
      <name val="Times New Roman"/>
      <family val="1"/>
    </font>
    <font>
      <sz val="12"/>
      <name val="Arial"/>
      <family val="2"/>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2"/>
      <color indexed="10"/>
      <name val="Times New Roman"/>
      <family val="1"/>
    </font>
    <font>
      <b/>
      <sz val="11"/>
      <color indexed="10"/>
      <name val="Times New Roman"/>
      <family val="1"/>
    </font>
    <font>
      <b/>
      <sz val="10"/>
      <color indexed="10"/>
      <name val="Times New Roman"/>
      <family val="1"/>
    </font>
    <font>
      <sz val="11"/>
      <color indexed="10"/>
      <name val="Times New Roman"/>
      <family val="1"/>
    </font>
    <font>
      <sz val="10"/>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2"/>
      <color rgb="FFFF0000"/>
      <name val="Times New Roman"/>
      <family val="1"/>
    </font>
    <font>
      <b/>
      <sz val="11"/>
      <color rgb="FFFF0000"/>
      <name val="Times New Roman"/>
      <family val="1"/>
    </font>
    <font>
      <b/>
      <sz val="10"/>
      <color rgb="FFFF0000"/>
      <name val="Times New Roman"/>
      <family val="1"/>
    </font>
    <font>
      <sz val="11"/>
      <color rgb="FFFF0000"/>
      <name val="Times New Roman"/>
      <family val="1"/>
    </font>
    <font>
      <sz val="10"/>
      <color rgb="FFFF0000"/>
      <name val="Times New Roman"/>
      <family val="1"/>
    </font>
    <font>
      <sz val="12"/>
      <color theme="1"/>
      <name val="Times New Roman"/>
      <family val="1"/>
    </font>
  </fonts>
  <fills count="26">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2"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3"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7" borderId="0" applyNumberFormat="0" applyBorder="0" applyAlignment="0" applyProtection="0"/>
    <xf numFmtId="0" fontId="37" fillId="13" borderId="0" applyNumberFormat="0" applyBorder="0" applyAlignment="0" applyProtection="0"/>
    <xf numFmtId="0" fontId="37" fillId="3" borderId="0" applyNumberFormat="0" applyBorder="0" applyAlignment="0" applyProtection="0"/>
    <xf numFmtId="0" fontId="37" fillId="11"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8" fillId="19" borderId="1" applyNumberFormat="0" applyAlignment="0" applyProtection="0"/>
    <xf numFmtId="0" fontId="39" fillId="2" borderId="2" applyNumberFormat="0" applyAlignment="0" applyProtection="0"/>
    <xf numFmtId="0" fontId="40"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 fillId="0" borderId="3" applyNumberFormat="0" applyFill="0" applyAlignment="0" applyProtection="0"/>
    <xf numFmtId="0" fontId="20" fillId="0" borderId="4" applyNumberFormat="0" applyFill="0" applyAlignment="0" applyProtection="0"/>
    <xf numFmtId="0" fontId="4" fillId="0" borderId="5" applyNumberFormat="0" applyFill="0" applyAlignment="0" applyProtection="0"/>
    <xf numFmtId="0" fontId="4" fillId="0" borderId="0" applyNumberFormat="0" applyFill="0" applyBorder="0" applyAlignment="0" applyProtection="0"/>
    <xf numFmtId="0" fontId="41" fillId="0" borderId="6" applyNumberFormat="0" applyFill="0" applyAlignment="0" applyProtection="0"/>
    <xf numFmtId="0" fontId="42" fillId="20" borderId="7" applyNumberFormat="0" applyAlignment="0" applyProtection="0"/>
    <xf numFmtId="0" fontId="5" fillId="0" borderId="0" applyNumberFormat="0" applyFill="0" applyBorder="0" applyAlignment="0" applyProtection="0"/>
    <xf numFmtId="0" fontId="43" fillId="21" borderId="0" applyNumberFormat="0" applyBorder="0" applyAlignment="0" applyProtection="0"/>
    <xf numFmtId="0" fontId="2" fillId="0" borderId="0" applyNumberFormat="0" applyFill="0" applyBorder="0" applyAlignment="0" applyProtection="0"/>
    <xf numFmtId="0" fontId="44" fillId="22"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8" fillId="24" borderId="0" applyNumberFormat="0" applyBorder="0" applyAlignment="0" applyProtection="0"/>
  </cellStyleXfs>
  <cellXfs count="72">
    <xf numFmtId="0" fontId="0" fillId="0" borderId="0" xfId="0" applyAlignment="1">
      <alignment/>
    </xf>
    <xf numFmtId="0" fontId="49" fillId="25" borderId="0" xfId="0" applyFont="1" applyFill="1" applyAlignment="1">
      <alignment/>
    </xf>
    <xf numFmtId="0" fontId="49" fillId="25" borderId="0" xfId="0" applyFont="1" applyFill="1" applyAlignment="1">
      <alignment horizontal="center"/>
    </xf>
    <xf numFmtId="0" fontId="50" fillId="25" borderId="0" xfId="0" applyFont="1" applyFill="1" applyAlignment="1">
      <alignment/>
    </xf>
    <xf numFmtId="0" fontId="51" fillId="25" borderId="0" xfId="0" applyFont="1" applyFill="1" applyBorder="1" applyAlignment="1">
      <alignment horizontal="center" vertical="center"/>
    </xf>
    <xf numFmtId="0" fontId="52" fillId="25" borderId="0" xfId="0" applyFont="1" applyFill="1" applyBorder="1" applyAlignment="1">
      <alignment horizontal="center" vertical="center"/>
    </xf>
    <xf numFmtId="185" fontId="51" fillId="25" borderId="0" xfId="0" applyNumberFormat="1" applyFont="1" applyFill="1" applyBorder="1" applyAlignment="1">
      <alignment horizontal="center" vertical="center"/>
    </xf>
    <xf numFmtId="0" fontId="9" fillId="25" borderId="0" xfId="0" applyFont="1" applyFill="1" applyAlignment="1">
      <alignment/>
    </xf>
    <xf numFmtId="0" fontId="8" fillId="25" borderId="0" xfId="0" applyFont="1" applyFill="1" applyBorder="1" applyAlignment="1">
      <alignment horizontal="right" vertical="center"/>
    </xf>
    <xf numFmtId="0" fontId="51" fillId="25" borderId="0" xfId="0" applyFont="1" applyFill="1" applyAlignment="1">
      <alignment/>
    </xf>
    <xf numFmtId="0" fontId="51" fillId="25" borderId="0" xfId="0" applyFont="1" applyFill="1" applyAlignment="1">
      <alignment horizontal="center"/>
    </xf>
    <xf numFmtId="0" fontId="53" fillId="25" borderId="0" xfId="0" applyFont="1" applyFill="1" applyAlignment="1">
      <alignment/>
    </xf>
    <xf numFmtId="0" fontId="7" fillId="25" borderId="10" xfId="0" applyFont="1" applyFill="1" applyBorder="1" applyAlignment="1">
      <alignment horizontal="center" vertical="center" wrapText="1"/>
    </xf>
    <xf numFmtId="2" fontId="7" fillId="25" borderId="10" xfId="0" applyNumberFormat="1" applyFont="1" applyFill="1" applyBorder="1" applyAlignment="1">
      <alignment horizontal="center" vertical="center" wrapText="1"/>
    </xf>
    <xf numFmtId="0" fontId="51" fillId="25" borderId="0" xfId="0" applyFont="1" applyFill="1" applyBorder="1" applyAlignment="1">
      <alignment horizontal="center"/>
    </xf>
    <xf numFmtId="0" fontId="51" fillId="25" borderId="0" xfId="0" applyFont="1" applyFill="1" applyBorder="1" applyAlignment="1">
      <alignment/>
    </xf>
    <xf numFmtId="0" fontId="51" fillId="25" borderId="0" xfId="0" applyFont="1" applyFill="1" applyAlignment="1">
      <alignment/>
    </xf>
    <xf numFmtId="0" fontId="7" fillId="25" borderId="10" xfId="0" applyFont="1" applyFill="1" applyBorder="1" applyAlignment="1">
      <alignment horizontal="left" vertical="center" wrapText="1"/>
    </xf>
    <xf numFmtId="185" fontId="7" fillId="25" borderId="10" xfId="0" applyNumberFormat="1" applyFont="1" applyFill="1" applyBorder="1" applyAlignment="1">
      <alignment horizontal="center" vertical="center"/>
    </xf>
    <xf numFmtId="3" fontId="49" fillId="25" borderId="0" xfId="0" applyNumberFormat="1" applyFont="1" applyFill="1" applyBorder="1" applyAlignment="1">
      <alignment horizontal="center" vertical="center"/>
    </xf>
    <xf numFmtId="3" fontId="49" fillId="25" borderId="0" xfId="0" applyNumberFormat="1" applyFont="1" applyFill="1" applyBorder="1" applyAlignment="1">
      <alignment vertical="center"/>
    </xf>
    <xf numFmtId="0" fontId="50" fillId="25" borderId="0" xfId="0" applyFont="1" applyFill="1" applyBorder="1" applyAlignment="1">
      <alignment vertical="center"/>
    </xf>
    <xf numFmtId="0" fontId="50" fillId="25" borderId="0" xfId="0" applyFont="1" applyFill="1" applyAlignment="1">
      <alignment vertical="center"/>
    </xf>
    <xf numFmtId="3" fontId="53" fillId="25" borderId="0" xfId="0" applyNumberFormat="1" applyFont="1" applyFill="1" applyBorder="1" applyAlignment="1">
      <alignment horizontal="center" vertical="center"/>
    </xf>
    <xf numFmtId="3" fontId="53" fillId="25" borderId="0" xfId="0" applyNumberFormat="1" applyFont="1" applyFill="1" applyBorder="1" applyAlignment="1">
      <alignment vertical="center"/>
    </xf>
    <xf numFmtId="0" fontId="53" fillId="25" borderId="0" xfId="0" applyFont="1" applyFill="1" applyBorder="1" applyAlignment="1">
      <alignment vertical="center"/>
    </xf>
    <xf numFmtId="0" fontId="53" fillId="25" borderId="0" xfId="0" applyFont="1" applyFill="1" applyAlignment="1">
      <alignment vertical="center"/>
    </xf>
    <xf numFmtId="3" fontId="51" fillId="25" borderId="0" xfId="0" applyNumberFormat="1" applyFont="1" applyFill="1" applyBorder="1" applyAlignment="1">
      <alignment horizontal="center" vertical="center"/>
    </xf>
    <xf numFmtId="3" fontId="51" fillId="25" borderId="0" xfId="0" applyNumberFormat="1" applyFont="1" applyFill="1" applyBorder="1" applyAlignment="1">
      <alignment vertical="center"/>
    </xf>
    <xf numFmtId="0" fontId="51" fillId="25" borderId="0" xfId="0" applyFont="1" applyFill="1" applyBorder="1" applyAlignment="1">
      <alignment vertical="center"/>
    </xf>
    <xf numFmtId="0" fontId="51" fillId="25" borderId="0" xfId="0" applyFont="1" applyFill="1" applyAlignment="1">
      <alignment vertical="center"/>
    </xf>
    <xf numFmtId="0" fontId="12" fillId="25" borderId="10" xfId="0" applyFont="1" applyFill="1" applyBorder="1" applyAlignment="1">
      <alignment horizontal="left" vertical="center" wrapText="1"/>
    </xf>
    <xf numFmtId="0" fontId="12" fillId="25" borderId="10" xfId="0" applyFont="1" applyFill="1" applyBorder="1" applyAlignment="1">
      <alignment horizontal="center" vertical="center" wrapText="1"/>
    </xf>
    <xf numFmtId="185" fontId="12" fillId="25" borderId="10" xfId="0" applyNumberFormat="1" applyFont="1" applyFill="1" applyBorder="1" applyAlignment="1">
      <alignment horizontal="center" vertical="center"/>
    </xf>
    <xf numFmtId="0" fontId="12" fillId="25" borderId="10" xfId="0" applyFont="1" applyFill="1" applyBorder="1" applyAlignment="1">
      <alignment vertical="center" wrapText="1"/>
    </xf>
    <xf numFmtId="0" fontId="50" fillId="25" borderId="10" xfId="0" applyFont="1" applyFill="1" applyBorder="1" applyAlignment="1">
      <alignment horizontal="left" vertical="center" wrapText="1"/>
    </xf>
    <xf numFmtId="3" fontId="53" fillId="25" borderId="0" xfId="0" applyNumberFormat="1" applyFont="1" applyFill="1" applyBorder="1" applyAlignment="1">
      <alignment horizontal="center" vertical="center" wrapText="1"/>
    </xf>
    <xf numFmtId="0" fontId="53" fillId="25" borderId="0" xfId="0" applyFont="1" applyFill="1" applyBorder="1" applyAlignment="1">
      <alignment horizontal="center" vertical="center" wrapText="1"/>
    </xf>
    <xf numFmtId="0" fontId="53" fillId="25" borderId="0" xfId="0" applyFont="1" applyFill="1" applyAlignment="1">
      <alignment horizontal="center" vertical="center" wrapText="1"/>
    </xf>
    <xf numFmtId="185" fontId="12" fillId="25" borderId="10" xfId="0" applyNumberFormat="1" applyFont="1" applyFill="1" applyBorder="1" applyAlignment="1">
      <alignment horizontal="left" vertical="center" wrapText="1"/>
    </xf>
    <xf numFmtId="185" fontId="12" fillId="25" borderId="10" xfId="0" applyNumberFormat="1" applyFont="1" applyFill="1" applyBorder="1" applyAlignment="1">
      <alignment vertical="center" wrapText="1"/>
    </xf>
    <xf numFmtId="3" fontId="51" fillId="25" borderId="0" xfId="60" applyNumberFormat="1" applyFont="1" applyFill="1" applyBorder="1" applyAlignment="1">
      <alignment horizontal="center" vertical="center"/>
    </xf>
    <xf numFmtId="185" fontId="50" fillId="25" borderId="10" xfId="0" applyNumberFormat="1" applyFont="1" applyFill="1" applyBorder="1" applyAlignment="1">
      <alignment horizontal="left" vertical="center" wrapText="1"/>
    </xf>
    <xf numFmtId="0" fontId="12" fillId="25" borderId="10" xfId="0" applyFont="1" applyFill="1" applyBorder="1" applyAlignment="1">
      <alignment horizontal="left" vertical="center"/>
    </xf>
    <xf numFmtId="0" fontId="54" fillId="25" borderId="0" xfId="0" applyFont="1" applyFill="1" applyAlignment="1">
      <alignment horizontal="center"/>
    </xf>
    <xf numFmtId="0" fontId="14" fillId="25" borderId="10" xfId="0" applyFont="1" applyFill="1" applyBorder="1" applyAlignment="1">
      <alignment horizontal="center" vertical="center" wrapText="1"/>
    </xf>
    <xf numFmtId="1" fontId="14" fillId="25" borderId="10" xfId="0" applyNumberFormat="1" applyFont="1" applyFill="1" applyBorder="1" applyAlignment="1">
      <alignment horizontal="center" vertical="center" wrapText="1"/>
    </xf>
    <xf numFmtId="0" fontId="50" fillId="25" borderId="10" xfId="0" applyFont="1" applyFill="1" applyBorder="1" applyAlignment="1">
      <alignment vertical="center" wrapText="1"/>
    </xf>
    <xf numFmtId="185" fontId="50" fillId="25" borderId="10" xfId="0" applyNumberFormat="1" applyFont="1" applyFill="1" applyBorder="1" applyAlignment="1">
      <alignment vertical="center" wrapText="1"/>
    </xf>
    <xf numFmtId="0" fontId="12" fillId="25" borderId="10" xfId="0" applyNumberFormat="1" applyFont="1" applyFill="1" applyBorder="1" applyAlignment="1">
      <alignment horizontal="left" vertical="center" wrapText="1"/>
    </xf>
    <xf numFmtId="0" fontId="55" fillId="25" borderId="10" xfId="0" applyNumberFormat="1" applyFont="1" applyFill="1" applyBorder="1" applyAlignment="1">
      <alignment horizontal="left" vertical="top" wrapText="1"/>
    </xf>
    <xf numFmtId="0" fontId="12" fillId="25" borderId="10" xfId="0" applyFont="1" applyFill="1" applyBorder="1" applyAlignment="1">
      <alignment horizontal="left" vertical="top" wrapText="1"/>
    </xf>
    <xf numFmtId="185" fontId="12" fillId="25" borderId="11" xfId="0" applyNumberFormat="1" applyFont="1" applyFill="1" applyBorder="1" applyAlignment="1">
      <alignment vertical="center" wrapText="1"/>
    </xf>
    <xf numFmtId="185" fontId="7" fillId="25" borderId="10" xfId="0" applyNumberFormat="1" applyFont="1" applyFill="1" applyBorder="1" applyAlignment="1">
      <alignment vertical="center"/>
    </xf>
    <xf numFmtId="185" fontId="12" fillId="25" borderId="10" xfId="0" applyNumberFormat="1" applyFont="1" applyFill="1" applyBorder="1" applyAlignment="1">
      <alignment vertical="center"/>
    </xf>
    <xf numFmtId="185" fontId="7" fillId="25" borderId="10" xfId="60" applyNumberFormat="1" applyFont="1" applyFill="1" applyBorder="1" applyAlignment="1">
      <alignment vertical="center"/>
    </xf>
    <xf numFmtId="185" fontId="7" fillId="25" borderId="10" xfId="0" applyNumberFormat="1" applyFont="1" applyFill="1" applyBorder="1" applyAlignment="1">
      <alignment vertical="center" wrapText="1"/>
    </xf>
    <xf numFmtId="185" fontId="12" fillId="25" borderId="12" xfId="0" applyNumberFormat="1" applyFont="1" applyFill="1" applyBorder="1" applyAlignment="1">
      <alignment vertical="center" wrapText="1"/>
    </xf>
    <xf numFmtId="0" fontId="12" fillId="25" borderId="10" xfId="0" applyNumberFormat="1" applyFont="1" applyFill="1" applyBorder="1" applyAlignment="1">
      <alignment vertical="center" wrapText="1"/>
    </xf>
    <xf numFmtId="0" fontId="13" fillId="25" borderId="10" xfId="0" applyFont="1" applyFill="1" applyBorder="1" applyAlignment="1">
      <alignment/>
    </xf>
    <xf numFmtId="185" fontId="7" fillId="25" borderId="10" xfId="0" applyNumberFormat="1" applyFont="1" applyFill="1" applyBorder="1" applyAlignment="1">
      <alignment horizontal="right" vertical="center"/>
    </xf>
    <xf numFmtId="185" fontId="12" fillId="25" borderId="10" xfId="0" applyNumberFormat="1" applyFont="1" applyFill="1" applyBorder="1" applyAlignment="1">
      <alignment horizontal="right" vertical="center"/>
    </xf>
    <xf numFmtId="0" fontId="12" fillId="25" borderId="13" xfId="0" applyFont="1" applyFill="1" applyBorder="1" applyAlignment="1">
      <alignment horizontal="left" vertical="center" wrapText="1"/>
    </xf>
    <xf numFmtId="0" fontId="6" fillId="25" borderId="0" xfId="0" applyFont="1" applyFill="1" applyBorder="1" applyAlignment="1">
      <alignment horizontal="center" vertical="center" wrapText="1"/>
    </xf>
    <xf numFmtId="0" fontId="49" fillId="25" borderId="13" xfId="0" applyFont="1" applyFill="1" applyBorder="1" applyAlignment="1">
      <alignment horizontal="left" vertical="center" wrapText="1"/>
    </xf>
    <xf numFmtId="0" fontId="49" fillId="25" borderId="11" xfId="0" applyFont="1" applyFill="1" applyBorder="1" applyAlignment="1">
      <alignment horizontal="left" vertical="center" wrapText="1"/>
    </xf>
    <xf numFmtId="185" fontId="49" fillId="25" borderId="13" xfId="0" applyNumberFormat="1" applyFont="1" applyFill="1" applyBorder="1" applyAlignment="1">
      <alignment horizontal="center" vertical="center" wrapText="1"/>
    </xf>
    <xf numFmtId="185" fontId="49" fillId="25" borderId="11" xfId="0" applyNumberFormat="1" applyFont="1" applyFill="1" applyBorder="1" applyAlignment="1">
      <alignment horizontal="center" vertical="center" wrapText="1"/>
    </xf>
    <xf numFmtId="185" fontId="49" fillId="25" borderId="13" xfId="0" applyNumberFormat="1" applyFont="1" applyFill="1" applyBorder="1" applyAlignment="1">
      <alignment horizontal="center" vertical="center"/>
    </xf>
    <xf numFmtId="185" fontId="49" fillId="25" borderId="11" xfId="0" applyNumberFormat="1" applyFont="1" applyFill="1" applyBorder="1" applyAlignment="1">
      <alignment horizontal="center" vertical="center"/>
    </xf>
    <xf numFmtId="185" fontId="49" fillId="25" borderId="13" xfId="0" applyNumberFormat="1" applyFont="1" applyFill="1" applyBorder="1" applyAlignment="1">
      <alignment horizontal="left" vertical="center" wrapText="1"/>
    </xf>
    <xf numFmtId="185" fontId="49" fillId="25" borderId="11" xfId="0" applyNumberFormat="1"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3"/>
  <sheetViews>
    <sheetView tabSelected="1" zoomScale="90" zoomScaleNormal="90" zoomScalePageLayoutView="0" workbookViewId="0" topLeftCell="A1">
      <pane xSplit="2" ySplit="3" topLeftCell="C38" activePane="bottomRight" state="frozen"/>
      <selection pane="topLeft" activeCell="A1" sqref="A1"/>
      <selection pane="topRight" activeCell="C1" sqref="C1"/>
      <selection pane="bottomLeft" activeCell="A4" sqref="A4"/>
      <selection pane="bottomRight" activeCell="I14" sqref="I14"/>
    </sheetView>
  </sheetViews>
  <sheetFormatPr defaultColWidth="9.140625" defaultRowHeight="12.75"/>
  <cols>
    <col min="1" max="1" width="31.7109375" style="11" customWidth="1"/>
    <col min="2" max="2" width="28.28125" style="44" customWidth="1"/>
    <col min="3" max="3" width="19.57421875" style="11" customWidth="1"/>
    <col min="4" max="4" width="15.57421875" style="11" customWidth="1"/>
    <col min="5" max="5" width="14.421875" style="11" customWidth="1"/>
    <col min="6" max="6" width="16.7109375" style="11" customWidth="1"/>
    <col min="7" max="7" width="14.57421875" style="11" customWidth="1"/>
    <col min="8" max="8" width="62.8515625" style="11" customWidth="1"/>
    <col min="9" max="9" width="54.7109375" style="26" customWidth="1"/>
    <col min="10" max="10" width="60.140625" style="11" hidden="1" customWidth="1"/>
    <col min="11" max="11" width="10.57421875" style="11" hidden="1" customWidth="1"/>
    <col min="12" max="12" width="10.00390625" style="11" hidden="1" customWidth="1"/>
    <col min="13" max="14" width="10.421875" style="11" hidden="1" customWidth="1"/>
    <col min="15" max="27" width="0" style="11" hidden="1" customWidth="1"/>
    <col min="28" max="16384" width="9.140625" style="11" customWidth="1"/>
  </cols>
  <sheetData>
    <row r="1" spans="1:14" s="3" customFormat="1" ht="46.5" customHeight="1">
      <c r="A1" s="63" t="s">
        <v>76</v>
      </c>
      <c r="B1" s="63"/>
      <c r="C1" s="63"/>
      <c r="D1" s="63"/>
      <c r="E1" s="63"/>
      <c r="F1" s="63"/>
      <c r="G1" s="63"/>
      <c r="H1" s="63"/>
      <c r="I1" s="63"/>
      <c r="J1" s="1"/>
      <c r="K1" s="1"/>
      <c r="L1" s="1"/>
      <c r="M1" s="1"/>
      <c r="N1" s="2"/>
    </row>
    <row r="2" spans="1:14" ht="20.25" customHeight="1">
      <c r="A2" s="4"/>
      <c r="B2" s="5"/>
      <c r="C2" s="4"/>
      <c r="D2" s="4"/>
      <c r="E2" s="4"/>
      <c r="F2" s="6"/>
      <c r="G2" s="6"/>
      <c r="H2" s="7"/>
      <c r="I2" s="8" t="s">
        <v>69</v>
      </c>
      <c r="J2" s="9"/>
      <c r="K2" s="9"/>
      <c r="L2" s="9"/>
      <c r="M2" s="9"/>
      <c r="N2" s="10"/>
    </row>
    <row r="3" spans="1:22" s="16" customFormat="1" ht="120.75" customHeight="1">
      <c r="A3" s="12" t="s">
        <v>68</v>
      </c>
      <c r="B3" s="12" t="s">
        <v>9</v>
      </c>
      <c r="C3" s="13" t="s">
        <v>80</v>
      </c>
      <c r="D3" s="13" t="s">
        <v>81</v>
      </c>
      <c r="E3" s="13" t="s">
        <v>77</v>
      </c>
      <c r="F3" s="13" t="s">
        <v>94</v>
      </c>
      <c r="G3" s="13" t="s">
        <v>95</v>
      </c>
      <c r="H3" s="13" t="s">
        <v>78</v>
      </c>
      <c r="I3" s="13" t="s">
        <v>79</v>
      </c>
      <c r="J3" s="14"/>
      <c r="K3" s="14"/>
      <c r="L3" s="15"/>
      <c r="M3" s="15"/>
      <c r="N3" s="14"/>
      <c r="O3" s="14"/>
      <c r="P3" s="15"/>
      <c r="Q3" s="15"/>
      <c r="R3" s="15"/>
      <c r="S3" s="15"/>
      <c r="T3" s="15"/>
      <c r="U3" s="15"/>
      <c r="V3" s="15"/>
    </row>
    <row r="4" spans="1:22" s="16" customFormat="1" ht="14.25">
      <c r="A4" s="45">
        <v>1</v>
      </c>
      <c r="B4" s="45">
        <v>2</v>
      </c>
      <c r="C4" s="46">
        <v>3</v>
      </c>
      <c r="D4" s="46">
        <v>4</v>
      </c>
      <c r="E4" s="46">
        <v>5</v>
      </c>
      <c r="F4" s="46" t="s">
        <v>74</v>
      </c>
      <c r="G4" s="46" t="s">
        <v>75</v>
      </c>
      <c r="H4" s="46">
        <v>8</v>
      </c>
      <c r="I4" s="46">
        <v>9</v>
      </c>
      <c r="J4" s="14"/>
      <c r="K4" s="14"/>
      <c r="L4" s="15"/>
      <c r="M4" s="15"/>
      <c r="N4" s="14"/>
      <c r="O4" s="14"/>
      <c r="P4" s="15"/>
      <c r="Q4" s="15"/>
      <c r="R4" s="15"/>
      <c r="S4" s="15"/>
      <c r="T4" s="15"/>
      <c r="U4" s="15"/>
      <c r="V4" s="15"/>
    </row>
    <row r="5" spans="1:27" s="22" customFormat="1" ht="47.25">
      <c r="A5" s="17" t="s">
        <v>86</v>
      </c>
      <c r="B5" s="12" t="s">
        <v>54</v>
      </c>
      <c r="C5" s="53">
        <f>C18+C33</f>
        <v>1091474.0999999999</v>
      </c>
      <c r="D5" s="53">
        <f>D18+D33</f>
        <v>1193878.0999999999</v>
      </c>
      <c r="E5" s="53">
        <f>E18+E33</f>
        <v>1254188.8</v>
      </c>
      <c r="F5" s="53">
        <f>E5/C5*100</f>
        <v>114.90779304795234</v>
      </c>
      <c r="G5" s="53">
        <f aca="true" t="shared" si="0" ref="G5:G17">E5/D5*100</f>
        <v>105.05166314718397</v>
      </c>
      <c r="H5" s="68"/>
      <c r="I5" s="69"/>
      <c r="J5" s="19"/>
      <c r="K5" s="19"/>
      <c r="L5" s="19"/>
      <c r="M5" s="19"/>
      <c r="N5" s="19"/>
      <c r="O5" s="20"/>
      <c r="P5" s="21"/>
      <c r="Q5" s="21"/>
      <c r="R5" s="21"/>
      <c r="S5" s="21"/>
      <c r="T5" s="21"/>
      <c r="U5" s="21"/>
      <c r="V5" s="21"/>
      <c r="W5" s="21"/>
      <c r="X5" s="21"/>
      <c r="Y5" s="21"/>
      <c r="Z5" s="21"/>
      <c r="AA5" s="21"/>
    </row>
    <row r="6" spans="1:27" s="26" customFormat="1" ht="214.5" customHeight="1">
      <c r="A6" s="17" t="s">
        <v>44</v>
      </c>
      <c r="B6" s="12" t="s">
        <v>10</v>
      </c>
      <c r="C6" s="53">
        <v>707614.7</v>
      </c>
      <c r="D6" s="53">
        <v>764558.5</v>
      </c>
      <c r="E6" s="53">
        <v>816003.5</v>
      </c>
      <c r="F6" s="53">
        <f aca="true" t="shared" si="1" ref="F6:F15">E6/C6*100</f>
        <v>115.31748845805494</v>
      </c>
      <c r="G6" s="53">
        <f t="shared" si="0"/>
        <v>106.72871990828693</v>
      </c>
      <c r="H6" s="31" t="s">
        <v>123</v>
      </c>
      <c r="I6" s="31" t="s">
        <v>122</v>
      </c>
      <c r="J6" s="23"/>
      <c r="K6" s="23"/>
      <c r="L6" s="23"/>
      <c r="M6" s="23"/>
      <c r="N6" s="23"/>
      <c r="O6" s="24"/>
      <c r="P6" s="25"/>
      <c r="Q6" s="25"/>
      <c r="R6" s="25"/>
      <c r="S6" s="25"/>
      <c r="T6" s="25"/>
      <c r="U6" s="25"/>
      <c r="V6" s="25"/>
      <c r="W6" s="25"/>
      <c r="X6" s="25"/>
      <c r="Y6" s="25"/>
      <c r="Z6" s="25"/>
      <c r="AA6" s="25"/>
    </row>
    <row r="7" spans="1:27" s="30" customFormat="1" ht="87.75" customHeight="1">
      <c r="A7" s="17" t="s">
        <v>45</v>
      </c>
      <c r="B7" s="12" t="s">
        <v>11</v>
      </c>
      <c r="C7" s="53">
        <v>17157.9</v>
      </c>
      <c r="D7" s="53">
        <v>17157.9</v>
      </c>
      <c r="E7" s="53">
        <v>17286</v>
      </c>
      <c r="F7" s="53">
        <f t="shared" si="1"/>
        <v>100.7465948630077</v>
      </c>
      <c r="G7" s="53">
        <f t="shared" si="0"/>
        <v>100.7465948630077</v>
      </c>
      <c r="H7" s="40"/>
      <c r="I7" s="48"/>
      <c r="J7" s="27"/>
      <c r="K7" s="27"/>
      <c r="L7" s="27"/>
      <c r="M7" s="27"/>
      <c r="N7" s="27"/>
      <c r="O7" s="28"/>
      <c r="P7" s="29"/>
      <c r="Q7" s="29"/>
      <c r="R7" s="29"/>
      <c r="S7" s="29"/>
      <c r="T7" s="29"/>
      <c r="U7" s="29"/>
      <c r="V7" s="29"/>
      <c r="W7" s="29"/>
      <c r="X7" s="29"/>
      <c r="Y7" s="29"/>
      <c r="Z7" s="29"/>
      <c r="AA7" s="29"/>
    </row>
    <row r="8" spans="1:27" s="30" customFormat="1" ht="31.5">
      <c r="A8" s="17" t="s">
        <v>4</v>
      </c>
      <c r="B8" s="12" t="s">
        <v>12</v>
      </c>
      <c r="C8" s="53">
        <f>C9+C10+C11+C12</f>
        <v>151174.59999999998</v>
      </c>
      <c r="D8" s="53">
        <f>D9+D10+D11+D12</f>
        <v>167756.1</v>
      </c>
      <c r="E8" s="53">
        <f>E9+E10+E11+E12</f>
        <v>164575.7</v>
      </c>
      <c r="F8" s="53">
        <f t="shared" si="1"/>
        <v>108.86465054314682</v>
      </c>
      <c r="G8" s="53">
        <f t="shared" si="0"/>
        <v>98.10415239743891</v>
      </c>
      <c r="H8" s="70"/>
      <c r="I8" s="71"/>
      <c r="J8" s="27"/>
      <c r="K8" s="27"/>
      <c r="L8" s="27"/>
      <c r="M8" s="27"/>
      <c r="N8" s="27"/>
      <c r="O8" s="28"/>
      <c r="P8" s="29"/>
      <c r="Q8" s="29"/>
      <c r="R8" s="29"/>
      <c r="S8" s="29"/>
      <c r="T8" s="29"/>
      <c r="U8" s="29"/>
      <c r="V8" s="29"/>
      <c r="W8" s="29"/>
      <c r="X8" s="29"/>
      <c r="Y8" s="29"/>
      <c r="Z8" s="29"/>
      <c r="AA8" s="29"/>
    </row>
    <row r="9" spans="1:27" s="26" customFormat="1" ht="136.5" customHeight="1">
      <c r="A9" s="31" t="s">
        <v>5</v>
      </c>
      <c r="B9" s="32" t="s">
        <v>16</v>
      </c>
      <c r="C9" s="54">
        <v>144508.9</v>
      </c>
      <c r="D9" s="54">
        <v>162184</v>
      </c>
      <c r="E9" s="54">
        <v>161743.2</v>
      </c>
      <c r="F9" s="54">
        <f>E9/C9*100</f>
        <v>111.92611666132674</v>
      </c>
      <c r="G9" s="54">
        <f t="shared" si="0"/>
        <v>99.72820993439551</v>
      </c>
      <c r="H9" s="31" t="s">
        <v>113</v>
      </c>
      <c r="I9" s="47"/>
      <c r="J9" s="23"/>
      <c r="K9" s="23"/>
      <c r="L9" s="23"/>
      <c r="M9" s="23"/>
      <c r="N9" s="23"/>
      <c r="O9" s="24"/>
      <c r="P9" s="25"/>
      <c r="Q9" s="25"/>
      <c r="R9" s="25"/>
      <c r="S9" s="25"/>
      <c r="T9" s="25"/>
      <c r="U9" s="25"/>
      <c r="V9" s="25"/>
      <c r="W9" s="25"/>
      <c r="X9" s="25"/>
      <c r="Y9" s="25"/>
      <c r="Z9" s="25"/>
      <c r="AA9" s="25"/>
    </row>
    <row r="10" spans="1:27" s="26" customFormat="1" ht="54.75" customHeight="1">
      <c r="A10" s="31" t="s">
        <v>56</v>
      </c>
      <c r="B10" s="32" t="s">
        <v>15</v>
      </c>
      <c r="C10" s="54">
        <v>0</v>
      </c>
      <c r="D10" s="54">
        <v>-305.4</v>
      </c>
      <c r="E10" s="54">
        <v>-314.9</v>
      </c>
      <c r="F10" s="54">
        <v>0</v>
      </c>
      <c r="G10" s="54">
        <f t="shared" si="0"/>
        <v>103.11067452521283</v>
      </c>
      <c r="H10" s="34" t="s">
        <v>90</v>
      </c>
      <c r="I10" s="34"/>
      <c r="J10" s="23"/>
      <c r="K10" s="23"/>
      <c r="L10" s="23"/>
      <c r="M10" s="23"/>
      <c r="N10" s="23"/>
      <c r="O10" s="24"/>
      <c r="P10" s="25"/>
      <c r="Q10" s="25"/>
      <c r="R10" s="25"/>
      <c r="S10" s="25"/>
      <c r="T10" s="25"/>
      <c r="U10" s="25"/>
      <c r="V10" s="25"/>
      <c r="W10" s="25"/>
      <c r="X10" s="25"/>
      <c r="Y10" s="25"/>
      <c r="Z10" s="25"/>
      <c r="AA10" s="25"/>
    </row>
    <row r="11" spans="1:27" s="26" customFormat="1" ht="78.75" customHeight="1">
      <c r="A11" s="31" t="s">
        <v>6</v>
      </c>
      <c r="B11" s="32" t="s">
        <v>14</v>
      </c>
      <c r="C11" s="54">
        <v>39.3</v>
      </c>
      <c r="D11" s="54">
        <v>1185.5</v>
      </c>
      <c r="E11" s="54">
        <v>1185.5</v>
      </c>
      <c r="F11" s="61" t="s">
        <v>118</v>
      </c>
      <c r="G11" s="54">
        <f t="shared" si="0"/>
        <v>100</v>
      </c>
      <c r="H11" s="58" t="s">
        <v>91</v>
      </c>
      <c r="I11" s="59"/>
      <c r="J11" s="23"/>
      <c r="K11" s="23"/>
      <c r="L11" s="23"/>
      <c r="M11" s="23"/>
      <c r="N11" s="23"/>
      <c r="O11" s="24"/>
      <c r="P11" s="25"/>
      <c r="Q11" s="25"/>
      <c r="R11" s="25"/>
      <c r="S11" s="25"/>
      <c r="T11" s="25"/>
      <c r="U11" s="25"/>
      <c r="V11" s="25"/>
      <c r="W11" s="25"/>
      <c r="X11" s="25"/>
      <c r="Y11" s="25"/>
      <c r="Z11" s="25"/>
      <c r="AA11" s="25"/>
    </row>
    <row r="12" spans="1:27" s="26" customFormat="1" ht="258.75" customHeight="1">
      <c r="A12" s="31" t="s">
        <v>7</v>
      </c>
      <c r="B12" s="32" t="s">
        <v>13</v>
      </c>
      <c r="C12" s="54">
        <v>6626.4</v>
      </c>
      <c r="D12" s="54">
        <v>4692</v>
      </c>
      <c r="E12" s="54">
        <v>1961.9</v>
      </c>
      <c r="F12" s="54">
        <f t="shared" si="1"/>
        <v>29.60732826270675</v>
      </c>
      <c r="G12" s="54">
        <f t="shared" si="0"/>
        <v>41.81372549019608</v>
      </c>
      <c r="H12" s="34" t="s">
        <v>114</v>
      </c>
      <c r="I12" s="34" t="s">
        <v>115</v>
      </c>
      <c r="J12" s="23"/>
      <c r="K12" s="23"/>
      <c r="L12" s="23"/>
      <c r="M12" s="23"/>
      <c r="N12" s="23"/>
      <c r="O12" s="24"/>
      <c r="P12" s="25"/>
      <c r="Q12" s="25"/>
      <c r="R12" s="25"/>
      <c r="S12" s="25"/>
      <c r="T12" s="25"/>
      <c r="U12" s="25"/>
      <c r="V12" s="25"/>
      <c r="W12" s="25"/>
      <c r="X12" s="25"/>
      <c r="Y12" s="25"/>
      <c r="Z12" s="25"/>
      <c r="AA12" s="25"/>
    </row>
    <row r="13" spans="1:27" s="30" customFormat="1" ht="39" customHeight="1">
      <c r="A13" s="17" t="s">
        <v>46</v>
      </c>
      <c r="B13" s="12" t="s">
        <v>47</v>
      </c>
      <c r="C13" s="53">
        <f>C14+C15+C16</f>
        <v>51652.5</v>
      </c>
      <c r="D13" s="53">
        <f>D14+D15+D16</f>
        <v>46281.200000000004</v>
      </c>
      <c r="E13" s="53">
        <f>E14+E15+E16</f>
        <v>52239.5</v>
      </c>
      <c r="F13" s="53">
        <f t="shared" si="1"/>
        <v>101.13644063694885</v>
      </c>
      <c r="G13" s="53">
        <f t="shared" si="0"/>
        <v>112.87412599500443</v>
      </c>
      <c r="H13" s="64"/>
      <c r="I13" s="65"/>
      <c r="J13" s="27"/>
      <c r="K13" s="27"/>
      <c r="L13" s="27"/>
      <c r="M13" s="27"/>
      <c r="N13" s="27"/>
      <c r="O13" s="28"/>
      <c r="P13" s="29"/>
      <c r="Q13" s="29"/>
      <c r="R13" s="29"/>
      <c r="S13" s="29"/>
      <c r="T13" s="29"/>
      <c r="U13" s="29"/>
      <c r="V13" s="29"/>
      <c r="W13" s="29"/>
      <c r="X13" s="29"/>
      <c r="Y13" s="29"/>
      <c r="Z13" s="29"/>
      <c r="AA13" s="29"/>
    </row>
    <row r="14" spans="1:27" s="26" customFormat="1" ht="110.25" customHeight="1">
      <c r="A14" s="31" t="s">
        <v>48</v>
      </c>
      <c r="B14" s="32" t="s">
        <v>17</v>
      </c>
      <c r="C14" s="54">
        <v>18398.5</v>
      </c>
      <c r="D14" s="54">
        <v>20860.9</v>
      </c>
      <c r="E14" s="54">
        <v>23899.2</v>
      </c>
      <c r="F14" s="54">
        <f t="shared" si="1"/>
        <v>129.89754599559745</v>
      </c>
      <c r="G14" s="54">
        <f t="shared" si="0"/>
        <v>114.56456816340616</v>
      </c>
      <c r="H14" s="62" t="s">
        <v>116</v>
      </c>
      <c r="I14" s="62" t="s">
        <v>116</v>
      </c>
      <c r="J14" s="23"/>
      <c r="K14" s="23"/>
      <c r="L14" s="23"/>
      <c r="M14" s="23"/>
      <c r="N14" s="23"/>
      <c r="O14" s="24"/>
      <c r="P14" s="25"/>
      <c r="Q14" s="25"/>
      <c r="R14" s="25"/>
      <c r="S14" s="25"/>
      <c r="T14" s="25"/>
      <c r="U14" s="25"/>
      <c r="V14" s="25"/>
      <c r="W14" s="25"/>
      <c r="X14" s="25"/>
      <c r="Y14" s="25"/>
      <c r="Z14" s="25"/>
      <c r="AA14" s="25"/>
    </row>
    <row r="15" spans="1:27" s="26" customFormat="1" ht="172.5" customHeight="1">
      <c r="A15" s="31" t="s">
        <v>63</v>
      </c>
      <c r="B15" s="32" t="s">
        <v>64</v>
      </c>
      <c r="C15" s="54">
        <v>13482</v>
      </c>
      <c r="D15" s="54">
        <v>11453.7</v>
      </c>
      <c r="E15" s="54">
        <v>12337.7</v>
      </c>
      <c r="F15" s="54">
        <f t="shared" si="1"/>
        <v>91.51238688621866</v>
      </c>
      <c r="G15" s="54">
        <f t="shared" si="0"/>
        <v>107.718029981578</v>
      </c>
      <c r="H15" s="34" t="s">
        <v>117</v>
      </c>
      <c r="I15" s="58" t="s">
        <v>112</v>
      </c>
      <c r="J15" s="23"/>
      <c r="K15" s="23"/>
      <c r="L15" s="23"/>
      <c r="M15" s="23"/>
      <c r="N15" s="23"/>
      <c r="O15" s="24"/>
      <c r="P15" s="25"/>
      <c r="Q15" s="25"/>
      <c r="R15" s="25"/>
      <c r="S15" s="25"/>
      <c r="T15" s="25"/>
      <c r="U15" s="25"/>
      <c r="V15" s="25"/>
      <c r="W15" s="25"/>
      <c r="X15" s="25"/>
      <c r="Y15" s="25"/>
      <c r="Z15" s="25"/>
      <c r="AA15" s="25"/>
    </row>
    <row r="16" spans="1:27" s="26" customFormat="1" ht="189.75" customHeight="1">
      <c r="A16" s="31" t="s">
        <v>62</v>
      </c>
      <c r="B16" s="32" t="s">
        <v>18</v>
      </c>
      <c r="C16" s="54">
        <v>19772</v>
      </c>
      <c r="D16" s="54">
        <v>13966.6</v>
      </c>
      <c r="E16" s="54">
        <v>16002.6</v>
      </c>
      <c r="F16" s="54">
        <f>E16/C16*100</f>
        <v>80.93566659923124</v>
      </c>
      <c r="G16" s="54">
        <f t="shared" si="0"/>
        <v>114.57763521544256</v>
      </c>
      <c r="H16" s="58" t="s">
        <v>111</v>
      </c>
      <c r="I16" s="58" t="s">
        <v>112</v>
      </c>
      <c r="J16" s="23"/>
      <c r="K16" s="23"/>
      <c r="L16" s="23"/>
      <c r="M16" s="23"/>
      <c r="N16" s="23"/>
      <c r="O16" s="24"/>
      <c r="P16" s="25"/>
      <c r="Q16" s="25"/>
      <c r="R16" s="25"/>
      <c r="S16" s="25"/>
      <c r="T16" s="25"/>
      <c r="U16" s="25"/>
      <c r="V16" s="25"/>
      <c r="W16" s="25"/>
      <c r="X16" s="25"/>
      <c r="Y16" s="25"/>
      <c r="Z16" s="25"/>
      <c r="AA16" s="25"/>
    </row>
    <row r="17" spans="1:27" s="30" customFormat="1" ht="32.25" customHeight="1">
      <c r="A17" s="17" t="s">
        <v>49</v>
      </c>
      <c r="B17" s="12" t="s">
        <v>19</v>
      </c>
      <c r="C17" s="53">
        <v>7215.1</v>
      </c>
      <c r="D17" s="53">
        <v>6910.1</v>
      </c>
      <c r="E17" s="53">
        <v>6971.8</v>
      </c>
      <c r="F17" s="53">
        <f>E17/C17*100</f>
        <v>96.627905365137</v>
      </c>
      <c r="G17" s="53">
        <f t="shared" si="0"/>
        <v>100.89289590599269</v>
      </c>
      <c r="H17" s="34"/>
      <c r="I17" s="34"/>
      <c r="J17" s="27"/>
      <c r="K17" s="27"/>
      <c r="L17" s="27"/>
      <c r="M17" s="27"/>
      <c r="N17" s="27"/>
      <c r="O17" s="28"/>
      <c r="P17" s="29"/>
      <c r="Q17" s="29"/>
      <c r="R17" s="29"/>
      <c r="S17" s="29"/>
      <c r="T17" s="29"/>
      <c r="U17" s="29"/>
      <c r="V17" s="29"/>
      <c r="W17" s="29"/>
      <c r="X17" s="29"/>
      <c r="Y17" s="29"/>
      <c r="Z17" s="29"/>
      <c r="AA17" s="29"/>
    </row>
    <row r="18" spans="1:27" s="26" customFormat="1" ht="32.25" customHeight="1">
      <c r="A18" s="17" t="s">
        <v>0</v>
      </c>
      <c r="B18" s="12"/>
      <c r="C18" s="53">
        <f>C6+C7+C8+C17+C13</f>
        <v>934814.7999999999</v>
      </c>
      <c r="D18" s="53">
        <f>D6+D7+D8+D17+D13</f>
        <v>1002663.7999999999</v>
      </c>
      <c r="E18" s="53">
        <f>E6+E7+E8+E14+E16+E17+E15</f>
        <v>1057076.5</v>
      </c>
      <c r="F18" s="53">
        <f aca="true" t="shared" si="2" ref="F18:F31">E18/C18*100</f>
        <v>113.07870821043913</v>
      </c>
      <c r="G18" s="53">
        <f aca="true" t="shared" si="3" ref="G18:G39">E18/D18*100</f>
        <v>105.42681405272636</v>
      </c>
      <c r="H18" s="66"/>
      <c r="I18" s="67"/>
      <c r="J18" s="27"/>
      <c r="K18" s="27"/>
      <c r="L18" s="27"/>
      <c r="M18" s="27"/>
      <c r="N18" s="27"/>
      <c r="O18" s="28"/>
      <c r="P18" s="25"/>
      <c r="Q18" s="25"/>
      <c r="R18" s="25"/>
      <c r="S18" s="25"/>
      <c r="T18" s="25"/>
      <c r="U18" s="25"/>
      <c r="V18" s="25"/>
      <c r="W18" s="25"/>
      <c r="X18" s="25"/>
      <c r="Y18" s="25"/>
      <c r="Z18" s="25"/>
      <c r="AA18" s="25"/>
    </row>
    <row r="19" spans="1:27" s="26" customFormat="1" ht="46.5" customHeight="1">
      <c r="A19" s="17" t="s">
        <v>39</v>
      </c>
      <c r="B19" s="12" t="s">
        <v>20</v>
      </c>
      <c r="C19" s="53">
        <f>SUM(C20+C21+C22)</f>
        <v>105930.5</v>
      </c>
      <c r="D19" s="53">
        <f>SUM(D20+D21+D22)</f>
        <v>127804.2</v>
      </c>
      <c r="E19" s="53">
        <f>SUM(E20+E21+E22)</f>
        <v>130761.2</v>
      </c>
      <c r="F19" s="53">
        <f t="shared" si="2"/>
        <v>123.4405577241682</v>
      </c>
      <c r="G19" s="53">
        <f t="shared" si="3"/>
        <v>102.31369548105617</v>
      </c>
      <c r="H19" s="66"/>
      <c r="I19" s="67"/>
      <c r="J19" s="27"/>
      <c r="K19" s="27"/>
      <c r="L19" s="27"/>
      <c r="M19" s="27"/>
      <c r="N19" s="27"/>
      <c r="O19" s="28"/>
      <c r="P19" s="25"/>
      <c r="Q19" s="25"/>
      <c r="R19" s="25"/>
      <c r="S19" s="25"/>
      <c r="T19" s="25"/>
      <c r="U19" s="25"/>
      <c r="V19" s="25"/>
      <c r="W19" s="25"/>
      <c r="X19" s="25"/>
      <c r="Y19" s="25"/>
      <c r="Z19" s="25"/>
      <c r="AA19" s="25"/>
    </row>
    <row r="20" spans="1:27" s="26" customFormat="1" ht="78.75">
      <c r="A20" s="31" t="s">
        <v>55</v>
      </c>
      <c r="B20" s="32" t="s">
        <v>24</v>
      </c>
      <c r="C20" s="54">
        <v>157.8</v>
      </c>
      <c r="D20" s="54">
        <v>1261.9</v>
      </c>
      <c r="E20" s="54">
        <v>1261.9</v>
      </c>
      <c r="F20" s="61" t="s">
        <v>92</v>
      </c>
      <c r="G20" s="54">
        <f t="shared" si="3"/>
        <v>100</v>
      </c>
      <c r="H20" s="49" t="s">
        <v>110</v>
      </c>
      <c r="I20" s="35"/>
      <c r="J20" s="27"/>
      <c r="K20" s="27"/>
      <c r="L20" s="27"/>
      <c r="M20" s="27"/>
      <c r="N20" s="27"/>
      <c r="O20" s="28"/>
      <c r="P20" s="25"/>
      <c r="Q20" s="25"/>
      <c r="R20" s="25"/>
      <c r="S20" s="25"/>
      <c r="T20" s="25"/>
      <c r="U20" s="25"/>
      <c r="V20" s="25"/>
      <c r="W20" s="25"/>
      <c r="X20" s="25"/>
      <c r="Y20" s="25"/>
      <c r="Z20" s="25"/>
      <c r="AA20" s="25"/>
    </row>
    <row r="21" spans="1:27" s="38" customFormat="1" ht="80.25" customHeight="1">
      <c r="A21" s="31" t="s">
        <v>21</v>
      </c>
      <c r="B21" s="32" t="s">
        <v>25</v>
      </c>
      <c r="C21" s="40">
        <v>70787.3</v>
      </c>
      <c r="D21" s="40">
        <v>88579.3</v>
      </c>
      <c r="E21" s="40">
        <v>91029</v>
      </c>
      <c r="F21" s="54">
        <f>E21/C21*100</f>
        <v>128.5951010986434</v>
      </c>
      <c r="G21" s="54">
        <f t="shared" si="3"/>
        <v>102.76554454596052</v>
      </c>
      <c r="H21" s="50" t="s">
        <v>120</v>
      </c>
      <c r="I21" s="34"/>
      <c r="J21" s="36"/>
      <c r="K21" s="36"/>
      <c r="L21" s="36"/>
      <c r="M21" s="36"/>
      <c r="N21" s="36"/>
      <c r="O21" s="36"/>
      <c r="P21" s="37"/>
      <c r="Q21" s="37"/>
      <c r="R21" s="37"/>
      <c r="S21" s="37"/>
      <c r="T21" s="37"/>
      <c r="U21" s="37"/>
      <c r="V21" s="37"/>
      <c r="W21" s="37"/>
      <c r="X21" s="37"/>
      <c r="Y21" s="37"/>
      <c r="Z21" s="37"/>
      <c r="AA21" s="37"/>
    </row>
    <row r="22" spans="1:27" s="26" customFormat="1" ht="51" customHeight="1">
      <c r="A22" s="31" t="s">
        <v>65</v>
      </c>
      <c r="B22" s="32" t="s">
        <v>26</v>
      </c>
      <c r="C22" s="54">
        <v>34985.4</v>
      </c>
      <c r="D22" s="54">
        <v>37963</v>
      </c>
      <c r="E22" s="54">
        <v>38470.3</v>
      </c>
      <c r="F22" s="54">
        <f t="shared" si="2"/>
        <v>109.96101230799134</v>
      </c>
      <c r="G22" s="54">
        <f t="shared" si="3"/>
        <v>101.33630113531598</v>
      </c>
      <c r="H22" s="50" t="s">
        <v>121</v>
      </c>
      <c r="I22" s="31"/>
      <c r="J22" s="36"/>
      <c r="K22" s="23"/>
      <c r="L22" s="23"/>
      <c r="M22" s="23"/>
      <c r="N22" s="23"/>
      <c r="O22" s="24"/>
      <c r="P22" s="25"/>
      <c r="Q22" s="25"/>
      <c r="R22" s="25"/>
      <c r="S22" s="25"/>
      <c r="T22" s="25"/>
      <c r="U22" s="25"/>
      <c r="V22" s="25"/>
      <c r="W22" s="25"/>
      <c r="X22" s="25"/>
      <c r="Y22" s="25"/>
      <c r="Z22" s="25"/>
      <c r="AA22" s="25"/>
    </row>
    <row r="23" spans="1:27" s="30" customFormat="1" ht="78.75">
      <c r="A23" s="17" t="s">
        <v>8</v>
      </c>
      <c r="B23" s="12" t="s">
        <v>27</v>
      </c>
      <c r="C23" s="53">
        <v>1612.3</v>
      </c>
      <c r="D23" s="53">
        <v>1230.6</v>
      </c>
      <c r="E23" s="53">
        <v>1260.9</v>
      </c>
      <c r="F23" s="53">
        <f t="shared" si="2"/>
        <v>78.2050486882094</v>
      </c>
      <c r="G23" s="53">
        <f t="shared" si="3"/>
        <v>102.46221355436373</v>
      </c>
      <c r="H23" s="34" t="s">
        <v>109</v>
      </c>
      <c r="I23" s="47"/>
      <c r="J23" s="27"/>
      <c r="K23" s="27"/>
      <c r="L23" s="27"/>
      <c r="M23" s="27"/>
      <c r="N23" s="27"/>
      <c r="O23" s="28"/>
      <c r="P23" s="29"/>
      <c r="Q23" s="29"/>
      <c r="R23" s="29"/>
      <c r="S23" s="29"/>
      <c r="T23" s="29"/>
      <c r="U23" s="29"/>
      <c r="V23" s="29"/>
      <c r="W23" s="29"/>
      <c r="X23" s="29"/>
      <c r="Y23" s="29"/>
      <c r="Z23" s="29"/>
      <c r="AA23" s="29"/>
    </row>
    <row r="24" spans="1:27" s="30" customFormat="1" ht="63" customHeight="1">
      <c r="A24" s="17" t="s">
        <v>28</v>
      </c>
      <c r="B24" s="12" t="s">
        <v>29</v>
      </c>
      <c r="C24" s="53">
        <f>C25+C27+C26</f>
        <v>3012.4000000000005</v>
      </c>
      <c r="D24" s="53">
        <f>D25+D27+D26</f>
        <v>2131.1000000000004</v>
      </c>
      <c r="E24" s="53">
        <f>E25+E27+E26</f>
        <v>2287</v>
      </c>
      <c r="F24" s="53">
        <f t="shared" si="2"/>
        <v>75.91953259859247</v>
      </c>
      <c r="G24" s="53">
        <f t="shared" si="3"/>
        <v>107.31547088358123</v>
      </c>
      <c r="H24" s="39" t="s">
        <v>57</v>
      </c>
      <c r="I24" s="39"/>
      <c r="J24" s="27"/>
      <c r="K24" s="27"/>
      <c r="L24" s="27"/>
      <c r="M24" s="27"/>
      <c r="N24" s="27"/>
      <c r="O24" s="28"/>
      <c r="P24" s="29"/>
      <c r="Q24" s="29"/>
      <c r="R24" s="29"/>
      <c r="S24" s="29"/>
      <c r="T24" s="29"/>
      <c r="U24" s="29"/>
      <c r="V24" s="29"/>
      <c r="W24" s="29"/>
      <c r="X24" s="29"/>
      <c r="Y24" s="29"/>
      <c r="Z24" s="29"/>
      <c r="AA24" s="29"/>
    </row>
    <row r="25" spans="1:27" s="26" customFormat="1" ht="171" customHeight="1">
      <c r="A25" s="31" t="s">
        <v>50</v>
      </c>
      <c r="B25" s="32" t="s">
        <v>51</v>
      </c>
      <c r="C25" s="54">
        <v>238.8</v>
      </c>
      <c r="D25" s="54">
        <v>129.3</v>
      </c>
      <c r="E25" s="54">
        <v>128.3</v>
      </c>
      <c r="F25" s="54">
        <f t="shared" si="2"/>
        <v>53.72696817420436</v>
      </c>
      <c r="G25" s="54">
        <f t="shared" si="3"/>
        <v>99.22660479505026</v>
      </c>
      <c r="H25" s="39" t="s">
        <v>108</v>
      </c>
      <c r="I25" s="39"/>
      <c r="J25" s="23"/>
      <c r="K25" s="23"/>
      <c r="L25" s="23"/>
      <c r="M25" s="23"/>
      <c r="N25" s="23"/>
      <c r="O25" s="24"/>
      <c r="P25" s="25"/>
      <c r="Q25" s="25"/>
      <c r="R25" s="25"/>
      <c r="S25" s="25"/>
      <c r="T25" s="25"/>
      <c r="U25" s="25"/>
      <c r="V25" s="25"/>
      <c r="W25" s="25"/>
      <c r="X25" s="25"/>
      <c r="Y25" s="25"/>
      <c r="Z25" s="25"/>
      <c r="AA25" s="25"/>
    </row>
    <row r="26" spans="1:27" s="26" customFormat="1" ht="104.25" customHeight="1">
      <c r="A26" s="31" t="s">
        <v>70</v>
      </c>
      <c r="B26" s="32" t="s">
        <v>71</v>
      </c>
      <c r="C26" s="54">
        <v>698.2</v>
      </c>
      <c r="D26" s="54">
        <v>1156.4</v>
      </c>
      <c r="E26" s="54">
        <v>1146.9</v>
      </c>
      <c r="F26" s="54">
        <f>E26/C26*100</f>
        <v>164.2652535090232</v>
      </c>
      <c r="G26" s="54">
        <f>E26/D26*100</f>
        <v>99.17848495330335</v>
      </c>
      <c r="H26" s="40" t="s">
        <v>72</v>
      </c>
      <c r="I26" s="40"/>
      <c r="J26" s="23"/>
      <c r="K26" s="23"/>
      <c r="L26" s="23"/>
      <c r="M26" s="23"/>
      <c r="N26" s="23"/>
      <c r="O26" s="24"/>
      <c r="P26" s="25"/>
      <c r="Q26" s="25"/>
      <c r="R26" s="25"/>
      <c r="S26" s="25"/>
      <c r="T26" s="25"/>
      <c r="U26" s="25"/>
      <c r="V26" s="25"/>
      <c r="W26" s="25"/>
      <c r="X26" s="25"/>
      <c r="Y26" s="25"/>
      <c r="Z26" s="25"/>
      <c r="AA26" s="25"/>
    </row>
    <row r="27" spans="1:27" s="26" customFormat="1" ht="118.5" customHeight="1">
      <c r="A27" s="31" t="s">
        <v>73</v>
      </c>
      <c r="B27" s="32" t="s">
        <v>52</v>
      </c>
      <c r="C27" s="54">
        <v>2075.4</v>
      </c>
      <c r="D27" s="54">
        <v>845.4</v>
      </c>
      <c r="E27" s="54">
        <v>1011.8</v>
      </c>
      <c r="F27" s="54">
        <f t="shared" si="2"/>
        <v>48.752047798014836</v>
      </c>
      <c r="G27" s="54">
        <f t="shared" si="3"/>
        <v>119.68299030044949</v>
      </c>
      <c r="H27" s="40" t="s">
        <v>106</v>
      </c>
      <c r="I27" s="49" t="s">
        <v>107</v>
      </c>
      <c r="J27" s="23"/>
      <c r="K27" s="23"/>
      <c r="L27" s="23"/>
      <c r="M27" s="23"/>
      <c r="N27" s="23"/>
      <c r="O27" s="24"/>
      <c r="P27" s="25"/>
      <c r="Q27" s="25"/>
      <c r="R27" s="25"/>
      <c r="S27" s="25"/>
      <c r="T27" s="25"/>
      <c r="U27" s="25"/>
      <c r="V27" s="25"/>
      <c r="W27" s="25"/>
      <c r="X27" s="25"/>
      <c r="Y27" s="25"/>
      <c r="Z27" s="25"/>
      <c r="AA27" s="25"/>
    </row>
    <row r="28" spans="1:27" s="26" customFormat="1" ht="63.75" customHeight="1">
      <c r="A28" s="17" t="s">
        <v>40</v>
      </c>
      <c r="B28" s="12" t="s">
        <v>30</v>
      </c>
      <c r="C28" s="53">
        <f>C29+C30</f>
        <v>42498</v>
      </c>
      <c r="D28" s="53">
        <f>D29+D30</f>
        <v>56593.7</v>
      </c>
      <c r="E28" s="53">
        <f>E29+E30</f>
        <v>59347.6</v>
      </c>
      <c r="F28" s="53">
        <f t="shared" si="2"/>
        <v>139.64798343451457</v>
      </c>
      <c r="G28" s="53">
        <f t="shared" si="3"/>
        <v>104.86608933503199</v>
      </c>
      <c r="H28" s="70"/>
      <c r="I28" s="71"/>
      <c r="J28" s="23"/>
      <c r="K28" s="23"/>
      <c r="L28" s="23"/>
      <c r="M28" s="23"/>
      <c r="N28" s="23"/>
      <c r="O28" s="24"/>
      <c r="P28" s="25"/>
      <c r="Q28" s="25"/>
      <c r="R28" s="25"/>
      <c r="S28" s="25"/>
      <c r="T28" s="25"/>
      <c r="U28" s="25"/>
      <c r="V28" s="25"/>
      <c r="W28" s="25"/>
      <c r="X28" s="25"/>
      <c r="Y28" s="25"/>
      <c r="Z28" s="25"/>
      <c r="AA28" s="25"/>
    </row>
    <row r="29" spans="1:27" s="26" customFormat="1" ht="93" customHeight="1">
      <c r="A29" s="31" t="s">
        <v>23</v>
      </c>
      <c r="B29" s="32" t="s">
        <v>31</v>
      </c>
      <c r="C29" s="54">
        <v>39475.7</v>
      </c>
      <c r="D29" s="54">
        <v>50181</v>
      </c>
      <c r="E29" s="54">
        <v>52855.7</v>
      </c>
      <c r="F29" s="54">
        <f t="shared" si="2"/>
        <v>133.8942691326563</v>
      </c>
      <c r="G29" s="54">
        <f t="shared" si="3"/>
        <v>105.33010501982822</v>
      </c>
      <c r="H29" s="31" t="s">
        <v>104</v>
      </c>
      <c r="I29" s="31" t="s">
        <v>105</v>
      </c>
      <c r="J29" s="23"/>
      <c r="K29" s="23"/>
      <c r="L29" s="23"/>
      <c r="M29" s="23"/>
      <c r="N29" s="23"/>
      <c r="O29" s="24"/>
      <c r="P29" s="25"/>
      <c r="Q29" s="25"/>
      <c r="R29" s="25"/>
      <c r="S29" s="25"/>
      <c r="T29" s="25"/>
      <c r="U29" s="25"/>
      <c r="V29" s="25"/>
      <c r="W29" s="25"/>
      <c r="X29" s="25"/>
      <c r="Y29" s="25"/>
      <c r="Z29" s="25"/>
      <c r="AA29" s="25"/>
    </row>
    <row r="30" spans="1:27" s="26" customFormat="1" ht="66" customHeight="1">
      <c r="A30" s="31" t="s">
        <v>22</v>
      </c>
      <c r="B30" s="32" t="s">
        <v>32</v>
      </c>
      <c r="C30" s="54">
        <v>3022.3</v>
      </c>
      <c r="D30" s="54">
        <v>6412.7</v>
      </c>
      <c r="E30" s="54">
        <v>6491.9</v>
      </c>
      <c r="F30" s="61" t="s">
        <v>93</v>
      </c>
      <c r="G30" s="54">
        <f t="shared" si="3"/>
        <v>101.23504919924524</v>
      </c>
      <c r="H30" s="51" t="s">
        <v>103</v>
      </c>
      <c r="I30" s="51"/>
      <c r="J30" s="23"/>
      <c r="K30" s="23"/>
      <c r="L30" s="23"/>
      <c r="M30" s="23"/>
      <c r="N30" s="23"/>
      <c r="O30" s="24"/>
      <c r="P30" s="25"/>
      <c r="Q30" s="25"/>
      <c r="R30" s="25"/>
      <c r="S30" s="25"/>
      <c r="T30" s="25"/>
      <c r="U30" s="25"/>
      <c r="V30" s="25"/>
      <c r="W30" s="25"/>
      <c r="X30" s="25"/>
      <c r="Y30" s="25"/>
      <c r="Z30" s="25"/>
      <c r="AA30" s="25"/>
    </row>
    <row r="31" spans="1:27" s="30" customFormat="1" ht="156.75" customHeight="1">
      <c r="A31" s="17" t="s">
        <v>2</v>
      </c>
      <c r="B31" s="12" t="s">
        <v>33</v>
      </c>
      <c r="C31" s="53">
        <v>3606.1</v>
      </c>
      <c r="D31" s="53">
        <v>3385.8</v>
      </c>
      <c r="E31" s="53">
        <v>3349.6</v>
      </c>
      <c r="F31" s="53">
        <f t="shared" si="2"/>
        <v>92.88705249438452</v>
      </c>
      <c r="G31" s="53">
        <f t="shared" si="3"/>
        <v>98.93082875539015</v>
      </c>
      <c r="H31" s="40" t="s">
        <v>102</v>
      </c>
      <c r="I31" s="40"/>
      <c r="J31" s="27"/>
      <c r="K31" s="27"/>
      <c r="L31" s="27"/>
      <c r="M31" s="27"/>
      <c r="N31" s="27"/>
      <c r="O31" s="28"/>
      <c r="P31" s="29"/>
      <c r="Q31" s="29"/>
      <c r="R31" s="29"/>
      <c r="S31" s="29"/>
      <c r="T31" s="29"/>
      <c r="U31" s="29"/>
      <c r="V31" s="29"/>
      <c r="W31" s="29"/>
      <c r="X31" s="29"/>
      <c r="Y31" s="29"/>
      <c r="Z31" s="29"/>
      <c r="AA31" s="29"/>
    </row>
    <row r="32" spans="1:27" s="30" customFormat="1" ht="88.5" customHeight="1">
      <c r="A32" s="17" t="s">
        <v>3</v>
      </c>
      <c r="B32" s="12" t="s">
        <v>34</v>
      </c>
      <c r="C32" s="53">
        <v>0</v>
      </c>
      <c r="D32" s="53">
        <v>68.9</v>
      </c>
      <c r="E32" s="53">
        <v>106</v>
      </c>
      <c r="F32" s="53">
        <v>0</v>
      </c>
      <c r="G32" s="53">
        <f t="shared" si="3"/>
        <v>153.84615384615384</v>
      </c>
      <c r="H32" s="49" t="s">
        <v>100</v>
      </c>
      <c r="I32" s="49" t="s">
        <v>101</v>
      </c>
      <c r="J32" s="27"/>
      <c r="K32" s="27"/>
      <c r="L32" s="27"/>
      <c r="M32" s="27"/>
      <c r="N32" s="27"/>
      <c r="O32" s="28"/>
      <c r="P32" s="29"/>
      <c r="Q32" s="29"/>
      <c r="R32" s="29"/>
      <c r="S32" s="29"/>
      <c r="T32" s="29"/>
      <c r="U32" s="29"/>
      <c r="V32" s="29"/>
      <c r="W32" s="29"/>
      <c r="X32" s="29"/>
      <c r="Y32" s="29"/>
      <c r="Z32" s="29"/>
      <c r="AA32" s="29"/>
    </row>
    <row r="33" spans="1:27" s="26" customFormat="1" ht="34.5" customHeight="1">
      <c r="A33" s="17" t="s">
        <v>1</v>
      </c>
      <c r="B33" s="12"/>
      <c r="C33" s="55">
        <f>C19+C23+C24+C28+C31+C32</f>
        <v>156659.30000000002</v>
      </c>
      <c r="D33" s="55">
        <f>D19+D23+D24+D28+D31+D32</f>
        <v>191214.29999999996</v>
      </c>
      <c r="E33" s="55">
        <f>E19+E23+E24+E28+E31+E32</f>
        <v>197112.30000000002</v>
      </c>
      <c r="F33" s="53">
        <f aca="true" t="shared" si="4" ref="F33:F39">E33/C33*100</f>
        <v>125.82227802626464</v>
      </c>
      <c r="G33" s="53">
        <f t="shared" si="3"/>
        <v>103.08449734146457</v>
      </c>
      <c r="H33" s="66"/>
      <c r="I33" s="67"/>
      <c r="J33" s="27"/>
      <c r="K33" s="41"/>
      <c r="L33" s="41"/>
      <c r="M33" s="41"/>
      <c r="N33" s="27"/>
      <c r="O33" s="28"/>
      <c r="P33" s="25"/>
      <c r="Q33" s="25"/>
      <c r="R33" s="25"/>
      <c r="S33" s="25"/>
      <c r="T33" s="25"/>
      <c r="U33" s="25"/>
      <c r="V33" s="25"/>
      <c r="W33" s="25"/>
      <c r="X33" s="25"/>
      <c r="Y33" s="25"/>
      <c r="Z33" s="25"/>
      <c r="AA33" s="25"/>
    </row>
    <row r="34" spans="1:25" s="26" customFormat="1" ht="47.25">
      <c r="A34" s="17" t="s">
        <v>84</v>
      </c>
      <c r="B34" s="18" t="s">
        <v>85</v>
      </c>
      <c r="C34" s="53">
        <f>C35+C40+C41+C42</f>
        <v>3090028.1999999997</v>
      </c>
      <c r="D34" s="53">
        <f>D35+D40+D41+D42</f>
        <v>4110371.5999999996</v>
      </c>
      <c r="E34" s="53">
        <f>E35+E40+E41+E42</f>
        <v>3803391.3</v>
      </c>
      <c r="F34" s="53">
        <f>E34/C34*100</f>
        <v>123.08597377849173</v>
      </c>
      <c r="G34" s="53">
        <f>E34/D34*100</f>
        <v>92.53156819203403</v>
      </c>
      <c r="H34" s="68"/>
      <c r="I34" s="69"/>
      <c r="J34" s="27"/>
      <c r="K34" s="27"/>
      <c r="L34" s="27"/>
      <c r="M34" s="28"/>
      <c r="N34" s="25"/>
      <c r="O34" s="25"/>
      <c r="P34" s="25"/>
      <c r="Q34" s="25"/>
      <c r="R34" s="25"/>
      <c r="S34" s="25"/>
      <c r="T34" s="25"/>
      <c r="U34" s="25"/>
      <c r="V34" s="25"/>
      <c r="W34" s="25"/>
      <c r="X34" s="25"/>
      <c r="Y34" s="25"/>
    </row>
    <row r="35" spans="1:27" s="26" customFormat="1" ht="63">
      <c r="A35" s="17" t="s">
        <v>96</v>
      </c>
      <c r="B35" s="12" t="s">
        <v>38</v>
      </c>
      <c r="C35" s="53">
        <f>C36+C37+C38+C39</f>
        <v>3038178.1999999997</v>
      </c>
      <c r="D35" s="53">
        <f>D36+D37+D38+D39</f>
        <v>3920368.9</v>
      </c>
      <c r="E35" s="53">
        <f>E36+E37+E38+E39</f>
        <v>3613386.2</v>
      </c>
      <c r="F35" s="53">
        <f t="shared" si="4"/>
        <v>118.9326616852165</v>
      </c>
      <c r="G35" s="53">
        <f t="shared" si="3"/>
        <v>92.16954557516259</v>
      </c>
      <c r="H35" s="57"/>
      <c r="I35" s="42"/>
      <c r="J35" s="27"/>
      <c r="K35" s="27"/>
      <c r="L35" s="27"/>
      <c r="M35" s="27"/>
      <c r="N35" s="27"/>
      <c r="O35" s="28"/>
      <c r="P35" s="25"/>
      <c r="Q35" s="25"/>
      <c r="R35" s="25"/>
      <c r="S35" s="25"/>
      <c r="T35" s="25"/>
      <c r="U35" s="25"/>
      <c r="V35" s="25"/>
      <c r="W35" s="25"/>
      <c r="X35" s="25"/>
      <c r="Y35" s="25"/>
      <c r="Z35" s="25"/>
      <c r="AA35" s="25"/>
    </row>
    <row r="36" spans="1:25" s="26" customFormat="1" ht="79.5" customHeight="1">
      <c r="A36" s="43" t="s">
        <v>35</v>
      </c>
      <c r="B36" s="33" t="s">
        <v>61</v>
      </c>
      <c r="C36" s="54">
        <v>591058.7</v>
      </c>
      <c r="D36" s="54">
        <v>702389.5</v>
      </c>
      <c r="E36" s="54">
        <v>702389.5</v>
      </c>
      <c r="F36" s="53">
        <f t="shared" si="4"/>
        <v>118.83582798121407</v>
      </c>
      <c r="G36" s="53">
        <f t="shared" si="3"/>
        <v>100</v>
      </c>
      <c r="H36" s="40" t="s">
        <v>97</v>
      </c>
      <c r="I36" s="42"/>
      <c r="J36" s="23"/>
      <c r="K36" s="23"/>
      <c r="L36" s="23"/>
      <c r="M36" s="24"/>
      <c r="N36" s="25"/>
      <c r="O36" s="25"/>
      <c r="P36" s="25"/>
      <c r="Q36" s="25"/>
      <c r="R36" s="25"/>
      <c r="S36" s="25"/>
      <c r="T36" s="25"/>
      <c r="U36" s="25"/>
      <c r="V36" s="25"/>
      <c r="W36" s="25"/>
      <c r="X36" s="25"/>
      <c r="Y36" s="25"/>
    </row>
    <row r="37" spans="1:25" s="26" customFormat="1" ht="225" customHeight="1">
      <c r="A37" s="43" t="s">
        <v>36</v>
      </c>
      <c r="B37" s="33" t="s">
        <v>60</v>
      </c>
      <c r="C37" s="54">
        <v>888988.6</v>
      </c>
      <c r="D37" s="54">
        <v>1595677.6</v>
      </c>
      <c r="E37" s="54">
        <v>1297730.4</v>
      </c>
      <c r="F37" s="53">
        <f t="shared" si="4"/>
        <v>145.9782948847713</v>
      </c>
      <c r="G37" s="53">
        <f t="shared" si="3"/>
        <v>81.32785720624265</v>
      </c>
      <c r="H37" s="40" t="s">
        <v>98</v>
      </c>
      <c r="I37" s="39" t="s">
        <v>99</v>
      </c>
      <c r="J37" s="23"/>
      <c r="K37" s="23"/>
      <c r="L37" s="23"/>
      <c r="M37" s="24"/>
      <c r="N37" s="25"/>
      <c r="O37" s="25"/>
      <c r="P37" s="25"/>
      <c r="Q37" s="25"/>
      <c r="R37" s="25"/>
      <c r="S37" s="25"/>
      <c r="T37" s="25"/>
      <c r="U37" s="25"/>
      <c r="V37" s="25"/>
      <c r="W37" s="25"/>
      <c r="X37" s="25"/>
      <c r="Y37" s="25"/>
    </row>
    <row r="38" spans="1:25" s="26" customFormat="1" ht="32.25" customHeight="1">
      <c r="A38" s="31" t="s">
        <v>82</v>
      </c>
      <c r="B38" s="33" t="s">
        <v>59</v>
      </c>
      <c r="C38" s="54">
        <v>1515261.9</v>
      </c>
      <c r="D38" s="54">
        <v>1577363.7</v>
      </c>
      <c r="E38" s="54">
        <v>1568553.6</v>
      </c>
      <c r="F38" s="53">
        <f t="shared" si="4"/>
        <v>103.51699597277542</v>
      </c>
      <c r="G38" s="53">
        <f t="shared" si="3"/>
        <v>99.44146679678252</v>
      </c>
      <c r="H38" s="40"/>
      <c r="I38" s="42"/>
      <c r="J38" s="23"/>
      <c r="K38" s="23"/>
      <c r="L38" s="23"/>
      <c r="M38" s="24"/>
      <c r="N38" s="25"/>
      <c r="O38" s="25"/>
      <c r="P38" s="25"/>
      <c r="Q38" s="25"/>
      <c r="R38" s="25"/>
      <c r="S38" s="25"/>
      <c r="T38" s="25"/>
      <c r="U38" s="25"/>
      <c r="V38" s="25"/>
      <c r="W38" s="25"/>
      <c r="X38" s="25"/>
      <c r="Y38" s="25"/>
    </row>
    <row r="39" spans="1:25" s="26" customFormat="1" ht="34.5" customHeight="1">
      <c r="A39" s="31" t="s">
        <v>37</v>
      </c>
      <c r="B39" s="33" t="s">
        <v>58</v>
      </c>
      <c r="C39" s="54">
        <v>42869</v>
      </c>
      <c r="D39" s="54">
        <v>44938.1</v>
      </c>
      <c r="E39" s="54">
        <v>44712.7</v>
      </c>
      <c r="F39" s="53">
        <f t="shared" si="4"/>
        <v>104.30077678508944</v>
      </c>
      <c r="G39" s="53">
        <f t="shared" si="3"/>
        <v>99.49842116155332</v>
      </c>
      <c r="H39" s="40"/>
      <c r="I39" s="39"/>
      <c r="J39" s="23"/>
      <c r="K39" s="23"/>
      <c r="L39" s="23"/>
      <c r="M39" s="24"/>
      <c r="N39" s="25"/>
      <c r="O39" s="25"/>
      <c r="P39" s="25"/>
      <c r="Q39" s="25"/>
      <c r="R39" s="25"/>
      <c r="S39" s="25"/>
      <c r="T39" s="25"/>
      <c r="U39" s="25"/>
      <c r="V39" s="25"/>
      <c r="W39" s="25"/>
      <c r="X39" s="25"/>
      <c r="Y39" s="25"/>
    </row>
    <row r="40" spans="1:25" s="26" customFormat="1" ht="63">
      <c r="A40" s="17" t="s">
        <v>43</v>
      </c>
      <c r="B40" s="18" t="s">
        <v>41</v>
      </c>
      <c r="C40" s="56">
        <v>51850</v>
      </c>
      <c r="D40" s="56">
        <v>195394</v>
      </c>
      <c r="E40" s="56">
        <v>195396.3</v>
      </c>
      <c r="F40" s="60" t="s">
        <v>88</v>
      </c>
      <c r="G40" s="53">
        <f>E40/D40*100</f>
        <v>100.00117710881602</v>
      </c>
      <c r="H40" s="40" t="s">
        <v>89</v>
      </c>
      <c r="I40" s="52"/>
      <c r="J40" s="23"/>
      <c r="K40" s="23"/>
      <c r="L40" s="23"/>
      <c r="M40" s="24"/>
      <c r="N40" s="25"/>
      <c r="O40" s="25"/>
      <c r="P40" s="25"/>
      <c r="Q40" s="25"/>
      <c r="R40" s="25"/>
      <c r="S40" s="25"/>
      <c r="T40" s="25"/>
      <c r="U40" s="25"/>
      <c r="V40" s="25"/>
      <c r="W40" s="25"/>
      <c r="X40" s="25"/>
      <c r="Y40" s="25"/>
    </row>
    <row r="41" spans="1:25" s="26" customFormat="1" ht="76.5" customHeight="1">
      <c r="A41" s="17" t="s">
        <v>83</v>
      </c>
      <c r="B41" s="18" t="s">
        <v>67</v>
      </c>
      <c r="C41" s="56">
        <v>0</v>
      </c>
      <c r="D41" s="56">
        <v>452.9</v>
      </c>
      <c r="E41" s="56">
        <v>452.9</v>
      </c>
      <c r="F41" s="53">
        <v>0</v>
      </c>
      <c r="G41" s="53">
        <f>E41/D41*100</f>
        <v>100</v>
      </c>
      <c r="H41" s="40" t="s">
        <v>119</v>
      </c>
      <c r="I41" s="52"/>
      <c r="J41" s="23"/>
      <c r="K41" s="23"/>
      <c r="L41" s="23"/>
      <c r="M41" s="24"/>
      <c r="N41" s="25"/>
      <c r="O41" s="25"/>
      <c r="P41" s="25"/>
      <c r="Q41" s="25"/>
      <c r="R41" s="25"/>
      <c r="S41" s="25"/>
      <c r="T41" s="25"/>
      <c r="U41" s="25"/>
      <c r="V41" s="25"/>
      <c r="W41" s="25"/>
      <c r="X41" s="25"/>
      <c r="Y41" s="25"/>
    </row>
    <row r="42" spans="1:25" s="26" customFormat="1" ht="84" customHeight="1">
      <c r="A42" s="17" t="s">
        <v>66</v>
      </c>
      <c r="B42" s="18" t="s">
        <v>42</v>
      </c>
      <c r="C42" s="53">
        <v>0</v>
      </c>
      <c r="D42" s="53">
        <v>-5844.2</v>
      </c>
      <c r="E42" s="53">
        <v>-5844.1</v>
      </c>
      <c r="F42" s="53">
        <v>0</v>
      </c>
      <c r="G42" s="53">
        <f>E42/D42*100</f>
        <v>99.9982889018172</v>
      </c>
      <c r="H42" s="40" t="s">
        <v>87</v>
      </c>
      <c r="I42" s="52"/>
      <c r="J42" s="23"/>
      <c r="K42" s="23"/>
      <c r="L42" s="23"/>
      <c r="M42" s="24"/>
      <c r="N42" s="25"/>
      <c r="O42" s="25"/>
      <c r="P42" s="25"/>
      <c r="Q42" s="25"/>
      <c r="R42" s="25"/>
      <c r="S42" s="25"/>
      <c r="T42" s="25"/>
      <c r="U42" s="25"/>
      <c r="V42" s="25"/>
      <c r="W42" s="25"/>
      <c r="X42" s="25"/>
      <c r="Y42" s="25"/>
    </row>
    <row r="43" spans="1:25" s="26" customFormat="1" ht="31.5">
      <c r="A43" s="17" t="s">
        <v>53</v>
      </c>
      <c r="B43" s="18"/>
      <c r="C43" s="53">
        <f>C5+C34</f>
        <v>4181502.3</v>
      </c>
      <c r="D43" s="53">
        <f>D5+D34</f>
        <v>5304249.699999999</v>
      </c>
      <c r="E43" s="53">
        <f>E5+E34</f>
        <v>5057580.1</v>
      </c>
      <c r="F43" s="53">
        <f>E43/C43*100</f>
        <v>120.95126911684349</v>
      </c>
      <c r="G43" s="53">
        <f>E43/D43*100</f>
        <v>95.34958544655242</v>
      </c>
      <c r="H43" s="68"/>
      <c r="I43" s="69"/>
      <c r="J43" s="27"/>
      <c r="K43" s="27"/>
      <c r="L43" s="27"/>
      <c r="M43" s="28"/>
      <c r="N43" s="25"/>
      <c r="O43" s="25"/>
      <c r="P43" s="25"/>
      <c r="Q43" s="25"/>
      <c r="R43" s="25"/>
      <c r="S43" s="25"/>
      <c r="T43" s="25"/>
      <c r="U43" s="25"/>
      <c r="V43" s="25"/>
      <c r="W43" s="25"/>
      <c r="X43" s="25"/>
      <c r="Y43" s="25"/>
    </row>
  </sheetData>
  <sheetProtection/>
  <mergeCells count="10">
    <mergeCell ref="H33:I33"/>
    <mergeCell ref="A1:I1"/>
    <mergeCell ref="H13:I13"/>
    <mergeCell ref="H18:I18"/>
    <mergeCell ref="H19:I19"/>
    <mergeCell ref="H34:I34"/>
    <mergeCell ref="H43:I43"/>
    <mergeCell ref="H5:I5"/>
    <mergeCell ref="H8:I8"/>
    <mergeCell ref="H28:I28"/>
  </mergeCells>
  <printOptions/>
  <pageMargins left="0.1968503937007874" right="0.15748031496062992" top="0.35433070866141736" bottom="0.1968503937007874" header="0.5118110236220472" footer="0.07874015748031496"/>
  <pageSetup fitToHeight="4"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ZorinaLV</cp:lastModifiedBy>
  <cp:lastPrinted>2024-04-02T05:09:21Z</cp:lastPrinted>
  <dcterms:created xsi:type="dcterms:W3CDTF">1996-10-08T23:32:33Z</dcterms:created>
  <dcterms:modified xsi:type="dcterms:W3CDTF">2024-04-02T05:09:23Z</dcterms:modified>
  <cp:category/>
  <cp:version/>
  <cp:contentType/>
  <cp:contentStatus/>
</cp:coreProperties>
</file>