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яснительная" sheetId="4" r:id="rId1"/>
  </sheets>
  <definedNames>
    <definedName name="_xlnm.Print_Area" localSheetId="0">пояснительная!$A$1:$E$282</definedName>
  </definedNames>
  <calcPr calcId="125725" iterate="1"/>
</workbook>
</file>

<file path=xl/calcChain.xml><?xml version="1.0" encoding="utf-8"?>
<calcChain xmlns="http://schemas.openxmlformats.org/spreadsheetml/2006/main">
  <c r="C254" i="4"/>
  <c r="B254"/>
  <c r="C123"/>
  <c r="B123"/>
  <c r="D30" l="1"/>
  <c r="D31"/>
  <c r="C102" l="1"/>
  <c r="D281" l="1"/>
  <c r="B102"/>
  <c r="D44"/>
  <c r="D45"/>
  <c r="D47"/>
  <c r="D48"/>
  <c r="C46"/>
  <c r="D40"/>
  <c r="D41"/>
  <c r="D99" l="1"/>
  <c r="D161"/>
  <c r="D195" l="1"/>
  <c r="D196"/>
  <c r="D197"/>
  <c r="D227" l="1"/>
  <c r="C263" l="1"/>
  <c r="C264" s="1"/>
  <c r="B263"/>
  <c r="B264" s="1"/>
  <c r="B33"/>
  <c r="B58"/>
  <c r="B56"/>
  <c r="B236"/>
  <c r="B237" s="1"/>
  <c r="C222"/>
  <c r="C223" s="1"/>
  <c r="B222"/>
  <c r="B223" s="1"/>
  <c r="C190"/>
  <c r="C193" s="1"/>
  <c r="B190"/>
  <c r="B193" s="1"/>
  <c r="D182"/>
  <c r="D163"/>
  <c r="B66"/>
  <c r="D36" l="1"/>
  <c r="D35"/>
  <c r="D34"/>
  <c r="C29"/>
  <c r="C33"/>
  <c r="B29"/>
  <c r="D32"/>
  <c r="C58"/>
  <c r="B46"/>
  <c r="D46" s="1"/>
  <c r="D29" l="1"/>
  <c r="B28"/>
  <c r="D33"/>
  <c r="C28"/>
  <c r="D28" l="1"/>
  <c r="B252"/>
  <c r="D254" l="1"/>
  <c r="D252" s="1"/>
  <c r="C252"/>
  <c r="C111" l="1"/>
  <c r="C110" s="1"/>
  <c r="B111"/>
  <c r="B110" s="1"/>
  <c r="D112"/>
  <c r="D114"/>
  <c r="C96"/>
  <c r="B96"/>
  <c r="D39" l="1"/>
  <c r="D228" l="1"/>
  <c r="C56"/>
  <c r="D69" l="1"/>
  <c r="D266" l="1"/>
  <c r="D56" l="1"/>
  <c r="C55"/>
  <c r="B57"/>
  <c r="B55"/>
  <c r="B54" s="1"/>
  <c r="C54" l="1"/>
  <c r="B53"/>
  <c r="C57"/>
  <c r="D58"/>
  <c r="D55"/>
  <c r="C43"/>
  <c r="C38"/>
  <c r="B43"/>
  <c r="B42" s="1"/>
  <c r="C66"/>
  <c r="D68"/>
  <c r="D70"/>
  <c r="D71"/>
  <c r="D72"/>
  <c r="D74"/>
  <c r="D75"/>
  <c r="D76"/>
  <c r="D77"/>
  <c r="C85"/>
  <c r="D87"/>
  <c r="D88"/>
  <c r="D85" s="1"/>
  <c r="D98"/>
  <c r="D100"/>
  <c r="D101"/>
  <c r="D102"/>
  <c r="C9"/>
  <c r="D115"/>
  <c r="C10"/>
  <c r="D124"/>
  <c r="D125"/>
  <c r="D126"/>
  <c r="D127"/>
  <c r="D129"/>
  <c r="D130"/>
  <c r="C137"/>
  <c r="C138" s="1"/>
  <c r="D139"/>
  <c r="D140"/>
  <c r="D141"/>
  <c r="C149"/>
  <c r="C150"/>
  <c r="D151"/>
  <c r="C159"/>
  <c r="C160" s="1"/>
  <c r="D165"/>
  <c r="D166"/>
  <c r="C174"/>
  <c r="C175" s="1"/>
  <c r="D177"/>
  <c r="D178"/>
  <c r="D179"/>
  <c r="D180"/>
  <c r="D181"/>
  <c r="D194"/>
  <c r="D198"/>
  <c r="C206"/>
  <c r="C16" s="1"/>
  <c r="C207"/>
  <c r="D208"/>
  <c r="D209"/>
  <c r="D211"/>
  <c r="D212"/>
  <c r="D213"/>
  <c r="D224"/>
  <c r="D225"/>
  <c r="C236"/>
  <c r="D239"/>
  <c r="D240"/>
  <c r="D241"/>
  <c r="D242"/>
  <c r="D243"/>
  <c r="D244"/>
  <c r="D255"/>
  <c r="D264"/>
  <c r="D267"/>
  <c r="D268"/>
  <c r="C276"/>
  <c r="D279"/>
  <c r="D278"/>
  <c r="B207"/>
  <c r="D193"/>
  <c r="C53" l="1"/>
  <c r="D54"/>
  <c r="C42"/>
  <c r="D43"/>
  <c r="C12"/>
  <c r="C37"/>
  <c r="C18"/>
  <c r="C237"/>
  <c r="C8"/>
  <c r="C7"/>
  <c r="C6"/>
  <c r="C21"/>
  <c r="C277"/>
  <c r="B38"/>
  <c r="B37" s="1"/>
  <c r="B27" s="1"/>
  <c r="D57"/>
  <c r="D280"/>
  <c r="C19"/>
  <c r="C17"/>
  <c r="C13"/>
  <c r="C20"/>
  <c r="C14"/>
  <c r="C11"/>
  <c r="D223"/>
  <c r="D207"/>
  <c r="D42" l="1"/>
  <c r="C27"/>
  <c r="D38"/>
  <c r="D37"/>
  <c r="D53"/>
  <c r="D27" l="1"/>
  <c r="B159" l="1"/>
  <c r="B160" s="1"/>
  <c r="D164"/>
  <c r="B149"/>
  <c r="D149" s="1"/>
  <c r="B150"/>
  <c r="D150" s="1"/>
  <c r="D159" l="1"/>
  <c r="D160"/>
  <c r="D110" l="1"/>
  <c r="D66" l="1"/>
  <c r="D67"/>
  <c r="D263"/>
  <c r="B276" l="1"/>
  <c r="B277" s="1"/>
  <c r="D277" s="1"/>
  <c r="D265"/>
  <c r="B20"/>
  <c r="D20" s="1"/>
  <c r="D237"/>
  <c r="B206"/>
  <c r="B174"/>
  <c r="B13"/>
  <c r="D13" s="1"/>
  <c r="B137"/>
  <c r="D111"/>
  <c r="B9"/>
  <c r="D9" s="1"/>
  <c r="B85"/>
  <c r="D174" l="1"/>
  <c r="B175"/>
  <c r="D175" s="1"/>
  <c r="D137"/>
  <c r="B138"/>
  <c r="D138" s="1"/>
  <c r="B7"/>
  <c r="D7" s="1"/>
  <c r="D86"/>
  <c r="B17"/>
  <c r="D17" s="1"/>
  <c r="D222"/>
  <c r="B19"/>
  <c r="D19" s="1"/>
  <c r="B10"/>
  <c r="D10" s="1"/>
  <c r="D123"/>
  <c r="B16"/>
  <c r="D16" s="1"/>
  <c r="D206"/>
  <c r="B18"/>
  <c r="D18" s="1"/>
  <c r="D236"/>
  <c r="B21"/>
  <c r="D21" s="1"/>
  <c r="D276"/>
  <c r="B6"/>
  <c r="D97"/>
  <c r="B14"/>
  <c r="D14" s="1"/>
  <c r="B12"/>
  <c r="D12" s="1"/>
  <c r="B11"/>
  <c r="D11" s="1"/>
  <c r="D6" l="1"/>
  <c r="B8"/>
  <c r="D8" s="1"/>
  <c r="D96"/>
  <c r="B15"/>
  <c r="B22" l="1"/>
  <c r="C15" l="1"/>
  <c r="C22" s="1"/>
  <c r="D190"/>
  <c r="D191" l="1"/>
  <c r="D15"/>
  <c r="D22"/>
</calcChain>
</file>

<file path=xl/sharedStrings.xml><?xml version="1.0" encoding="utf-8"?>
<sst xmlns="http://schemas.openxmlformats.org/spreadsheetml/2006/main" count="391" uniqueCount="174">
  <si>
    <t xml:space="preserve">Подпрограмма II «Развитие современной инфраструктуры»      </t>
  </si>
  <si>
    <t>бюджет городского округа</t>
  </si>
  <si>
    <t>бюджет автономного округа</t>
  </si>
  <si>
    <t>федеральный бюджет</t>
  </si>
  <si>
    <t xml:space="preserve">Подпрограмма III «Общее и дополнительное образование» </t>
  </si>
  <si>
    <t xml:space="preserve">Подпрограмма V «Здоровьесбережение и здоровьесозидание» </t>
  </si>
  <si>
    <t>Всего по муниципальной программе:</t>
  </si>
  <si>
    <t xml:space="preserve">          Цель муниципальной программы - обеспечение доступности качественного образования, соответствующего требованиям инновационного развития экономики и современным потребностям общества, а также всестороннего развития и самореализации подростков и молодежи.</t>
  </si>
  <si>
    <t>Подпрограмма I «Развитие физической культуры и спорта в городе Урай»</t>
  </si>
  <si>
    <t xml:space="preserve">          Муниципальная программа утверждена постановлением администрации города Урай 25.09.2018 №2466. </t>
  </si>
  <si>
    <t xml:space="preserve">          Ответственный исполнитель муниципальной программы – управление по культуре и социальным вопросам администрации города Урай.</t>
  </si>
  <si>
    <t xml:space="preserve">          Муниципальная программа утверждена постановлением администрации города Урай от 25.09.2018 №2470. </t>
  </si>
  <si>
    <t xml:space="preserve">          Муниципальная программа утверждена постановлением администрации города Урай от 26.09.2017 №2760.  </t>
  </si>
  <si>
    <t>Подпрограмма I «Профилактика правонарушений»</t>
  </si>
  <si>
    <t>Подпрограмма II «Профилактика незаконного оборота и потребления наркотических средств и психотропных веществ»</t>
  </si>
  <si>
    <t xml:space="preserve">          Цели муниципальной программы - обеспечение общественной безопасности, правопорядка и привлечение общественности к осуществлению мероприятий по профилактике правонарушений; совершенствование системы профилактики немедицинского потребления наркотиков; предупреждение террористической и экстремистской деятельности.
    </t>
  </si>
  <si>
    <t>1400000000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</si>
  <si>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          Муниципальная программа утверждена постановлением администрации города Урай от 25.09.2018 №2467.  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</si>
  <si>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</si>
  <si>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Подпрограмма II «Укрепление пожарной безопасности в городе Урай»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</si>
  <si>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 </t>
  </si>
  <si>
    <t xml:space="preserve">          Цели муниципальной программы - обеспечение права жителей города Урай на благоприятную окружающую среду; обеспечение исполнения требований законодательства в области охраны окружающей среды, лесного законодательства; формирование знаний населения города Урай в области охраны окружающей среды.</t>
  </si>
  <si>
    <t>Основное мероприятие «Санитарная очистка и ликвидация несанкционированных свалок на территории города Урай»</t>
  </si>
  <si>
    <t>Подпрограмма III «Развитие сельскохозяйственных товаропроизводителей»</t>
  </si>
  <si>
    <t xml:space="preserve">          Муниципальная программа утверждена постановлением администрации города Урай от 25.09.2018 №2469.</t>
  </si>
  <si>
    <t xml:space="preserve">          Цели муниципальной программы -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технологий.
    </t>
  </si>
  <si>
    <t xml:space="preserve">          Ответственный исполнитель муниципальной программы - управление по информационным технологиям и связи администрации города Урай.</t>
  </si>
  <si>
    <t xml:space="preserve">          Ответственный исполнитель муниципальной программы – отдел дорожного хозяйства и транспорта администрации города Урай.</t>
  </si>
  <si>
    <t>Подпрограмма I «Дорожное хозяйство»</t>
  </si>
  <si>
    <t>Подпрограмма II «Транспорт»</t>
  </si>
  <si>
    <t xml:space="preserve">          Муниципальная программа утверждена постановлением администрации города Урай от 26.09.2017 №2757.  
</t>
  </si>
  <si>
    <t>Подпрограмма I «Создание условий для совершенствования системы муниципального управления»</t>
  </si>
  <si>
    <t>Подпрограмма III «Развитие муниципальной службы и резерва управленческих кадров»</t>
  </si>
  <si>
    <t xml:space="preserve">          Муниципальная программа утверждена постановлением администрации города Урай от 26.09.2017 №2758.  
</t>
  </si>
  <si>
    <t xml:space="preserve">          Ответственный исполнитель муниципальной программы – Муниципальное казенное учреждение «Управление  градостроительства, землепользования и природопользования города Урай». </t>
  </si>
  <si>
    <t>(тыс.рублей)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</si>
  <si>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Урай» на 2019 - 2030 годы
                                 </t>
  </si>
  <si>
    <t xml:space="preserve">          Муниципальная программа утверждена постановлением администрации города Урай от 25.09.2018 №2468.  
</t>
  </si>
  <si>
    <t xml:space="preserve">          Ответственный исполнитель муниципальной программы – Муниципальное казенное учреждение «Управление жилищно-коммунального хозяйства города Урай». </t>
  </si>
  <si>
    <t>Итого:</t>
  </si>
  <si>
    <t>0200000000   Муниципальная программа «Развитие образования и молодежной политики в городе Урай» на 2019-2030 годы</t>
  </si>
  <si>
    <t xml:space="preserve">          Муниципальная программа утверждена постановлением администрации города Урай от 27.09.2018 №2502.</t>
  </si>
  <si>
    <t xml:space="preserve">Подпрограмма I «Дошкольное образование»      </t>
  </si>
  <si>
    <t xml:space="preserve">Подпрограмма IV «Развитие муниципальной методической службы»        </t>
  </si>
  <si>
    <t xml:space="preserve">Подпрограмма VI «Молодежная политика»  </t>
  </si>
  <si>
    <t xml:space="preserve">Подпрограмма VII «Каникулярный отдых»  </t>
  </si>
  <si>
    <t>Показатели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</si>
  <si>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</si>
  <si>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в том числе Дорожный фонд</t>
  </si>
  <si>
    <t xml:space="preserve">          Цель муниципальной программы - повышение качества и комфорта городской среды на территории муниципального образования город Урай.</t>
  </si>
  <si>
    <t>% исполнения к годовым плановым назначениям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</si>
  <si>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</si>
  <si>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Основное мероприятие «Предоставление молодым семьям социальных выплат в виде субсидий»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</si>
  <si>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</si>
  <si>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</si>
  <si>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Основное мероприятие «Информирование населения через средства массовой информации»</t>
  </si>
  <si>
    <t>Основное мероприятие «Обеспечение деятельности муниципального бюджетного учреждения газета «Знамя»</t>
  </si>
  <si>
    <t>Основное мероприятие «Благоустройство территорий муниципального образования»</t>
  </si>
  <si>
    <t xml:space="preserve">Основное мероприятие «Мероприятия по подготовке документов градорегулирования» 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</si>
  <si>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</si>
  <si>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</si>
  <si>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</si>
  <si>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 xml:space="preserve"> </t>
  </si>
  <si>
    <t xml:space="preserve"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деятельность», в том числе: </t>
  </si>
  <si>
    <t>Подпрограмма III "Формирование законопослушного поведения участников дорожного движения"</t>
  </si>
  <si>
    <t>Подпрограмма I «Развитие малого и среднего предпринимательства», в том числе:</t>
  </si>
  <si>
    <t>Региональный проект «Формирование комфортной городской среды»</t>
  </si>
  <si>
    <t>Всего на реализацию национальных (региональных) проектов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</si>
  <si>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</si>
  <si>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1. Муниципальная программа «Развитие образования и молодежной политики в городе Урай» на 2019-2030 годы</t>
  </si>
  <si>
    <t>6.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</si>
  <si>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7. Муниципальная программа «Охрана окружающей среды в границах города Урай» </t>
  </si>
  <si>
    <t xml:space="preserve">8. Муниципальная программа «Развитие транспортной системы города Урай» </t>
  </si>
  <si>
    <t>9. Муниципальная программа «Профилактика правонарушений на территории города Урай» на 2018-2030 годы</t>
  </si>
  <si>
    <t xml:space="preserve">10.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</si>
  <si>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11. Муниципальная программа «Информационное общество – Урай» на 2019-2030 годы</t>
  </si>
  <si>
    <t>13. Муниципальная программа «Обеспечение градостроительной деятельности на территории города Урай» на  2018-2030 годы</t>
  </si>
  <si>
    <t xml:space="preserve">14. Муниципальная программа «Управление муниципальными финансами в городе Урай» </t>
  </si>
  <si>
    <t>15. Муниципальная программа «Совершенствование и развитие муниципального управления в городе Урай» на 2018-2030 годы</t>
  </si>
  <si>
    <t>16.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</si>
  <si>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0800000000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</si>
  <si>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</si>
  <si>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 xml:space="preserve">1500000000 Муниципальная программа «Охрана окружающей среды в границах города Урай» </t>
  </si>
  <si>
    <t xml:space="preserve">1800000000 Муниципальная программа «Развитие транспортной системы города Урай» </t>
  </si>
  <si>
    <t xml:space="preserve">2200000000 Муниципальная программа «Профилактика правонарушений на территории города Урай» на 2018-2030 годы </t>
  </si>
  <si>
    <t>2300000000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</t>
  </si>
  <si>
    <t>2400000000 Муниципальная программа «Информационное общество – Урай» на 2019-2030 годы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</si>
  <si>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</si>
  <si>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 xml:space="preserve">2600000000 Муниципальная программа «Обеспечение градостроительной деятельности на территории города Урай» на  2018-2030 годы                                   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</si>
  <si>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</si>
  <si>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 xml:space="preserve">2800000000 Муниципальная программа «Управление муниципальными финансами в городе Урай» </t>
  </si>
  <si>
    <t xml:space="preserve">          Муниципальная программа утверждена постановлением администрации города Урай от 30.09.2020 №2358.  </t>
  </si>
  <si>
    <t xml:space="preserve">Основное мероприятие «Обеспечение деятельности Комитета по финансам администрации города Урай» </t>
  </si>
  <si>
    <t xml:space="preserve">2900000000 Муниципальная программа «Совершенствование и развитие муниципального управления в городе Урай» на 2018-2030 годы» </t>
  </si>
  <si>
    <t>Региональный проект «Создание условий для легкого старта и комфортного ведения бизнеса»</t>
  </si>
  <si>
    <t>Всего на проведение мероприятий через инициативные проекты, в том числе:</t>
  </si>
  <si>
    <t xml:space="preserve">Примечание (причины неисполнения от плановых назначений отчетного периода) </t>
  </si>
  <si>
    <t xml:space="preserve">0400000000   Муниципальная программа «Культура города Урай» </t>
  </si>
  <si>
    <t xml:space="preserve">          Муниципальная программа утверждена постановлением администрации города Урай от 27.09.2021 №2351. </t>
  </si>
  <si>
    <t>Подпрограмма I «Усовершенствование организационных, экономических механизмов развития учреждений культуры и организаций дополнительного образования в области искусств»</t>
  </si>
  <si>
    <t xml:space="preserve">1. Муниципальная программа «Культура города Урай» </t>
  </si>
  <si>
    <t xml:space="preserve">3. Муниципальная программа «Культура города Урай» </t>
  </si>
  <si>
    <t xml:space="preserve">0700000000 Муниципальная программа «Развитие гражданского общества на территории города Урай» </t>
  </si>
  <si>
    <t xml:space="preserve">          Муниципальная программа утверждена постановлением администрации города Урай от 29.09.2021 года №2359. 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</si>
  <si>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</si>
  <si>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 xml:space="preserve">          Ответственный исполнитель муниципальной программы – управление по развитию местного самоуправления администрации города Урай.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</si>
  <si>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</si>
  <si>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</si>
  <si>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Региональный проект «Акселерация субъектов малого и среднего предпринимательства»</t>
  </si>
  <si>
    <t>Подпрограмма II «Развитие потребительского рынка»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</si>
  <si>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</si>
  <si>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 xml:space="preserve">          Ответственный исполнитель муниципальной программы – Комитет по финансам администрации города Урай.</t>
  </si>
  <si>
    <t xml:space="preserve">4. Муниципальная программа «Развитие гражданского общества на территории города Урай» </t>
  </si>
  <si>
    <t>Подпрограмма I «Создание условий для обеспечения содержания объектов жилищно-коммунального комплекса города Урай», в том числе:</t>
  </si>
  <si>
    <t>Уточненный план на 2023 год</t>
  </si>
  <si>
    <t>Региональный проект «Современная школа»</t>
  </si>
  <si>
    <t>1.Национальный проект «Образование»</t>
  </si>
  <si>
    <t>Региональный проект «Патриотическое воспитание граждан Российской Федерации»</t>
  </si>
  <si>
    <t>2. Национальный проект «Жилье и городская среда»</t>
  </si>
  <si>
    <t>3. Национальный проект «Малое и среднее предпринимательство и поддержка индивидуальной предпринимательской инициативы»</t>
  </si>
  <si>
    <t>12. Муниципальная программа «Формирование комфортной  городской среды города Урай»</t>
  </si>
  <si>
    <t xml:space="preserve">2500000000 Муниципальная программа «Формирование комфортной городской среды города Урай» </t>
  </si>
  <si>
    <t xml:space="preserve">          Муниципальная программа утверждена постановлением администрации города Урай от 27.09.2017 №2377</t>
  </si>
  <si>
    <t>Реализация мероприятий через инициативные проекты(местные инициативы)</t>
  </si>
  <si>
    <t xml:space="preserve">Реализация мероприятий через инициативные проекты </t>
  </si>
  <si>
    <t xml:space="preserve">          Муниципальная программа утверждена постановлением администрации города Урай от   29.09.2020 №2341.  
</t>
  </si>
  <si>
    <t xml:space="preserve">          Муниципальная программа утверждена постановлением администрации города Урай от    30.09.2020 №2366.   </t>
  </si>
  <si>
    <t xml:space="preserve">          Муниципальная программа утверждена постановлением администрации города Урай от 30.09.2020 №2367.  
</t>
  </si>
  <si>
    <t>Оплата по факту выполненных работ в части содержания автомобильных дорог жилой зоны</t>
  </si>
  <si>
    <t>Неисполнение за счет дней, пропущенных учащимися по причине болезни.</t>
  </si>
  <si>
    <t>2.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</si>
  <si>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 xml:space="preserve">          Ответственный исполнитель муниципальной программы – Управление по учету и распределению муниципального жилого фонда администрации города Урай</t>
  </si>
  <si>
    <t xml:space="preserve">          Ответственный исполнитель муниципальной программы –  Отдел гражданской защиты населения и общественной безопасности администрации города Урай</t>
  </si>
  <si>
    <t xml:space="preserve">          Ответственный исполнитель муниципальной программы –Управление экономического развития администрации города Урай.</t>
  </si>
  <si>
    <t>Основное мероприятие «Стимулирование культурного разнообразия в городе Урай» ( реализация проекта инициативного бюджетирования «Керамика для всех. Лепим. Учимся. Творим»)</t>
  </si>
  <si>
    <t>Подпрограмма I «Создание условий для обеспечения содержания объектов жилищно-коммунального комплекса города Урай» (реализация мероприятий через инициативные проекты (местные инициативы: «Цветочная Палитра», «Новогодняя история»),  «От мечты до реальности один шаг!» Устройство пешеходных тротуаров»</t>
  </si>
  <si>
    <t xml:space="preserve">          Ответственный исполнитель муниципальной программы – Управление образования администрации города Урай.</t>
  </si>
  <si>
    <t xml:space="preserve">          Ответственный исполнитель муниципальной программы – Отдел гражданской защиты населения и общественной безопасности администрации города Урай.</t>
  </si>
  <si>
    <t xml:space="preserve">          Ответственные исполнители муниципальной программы – сводно-аналитический отдел администрации города Урай. </t>
  </si>
  <si>
    <t>0300000000 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</si>
  <si>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 xml:space="preserve"> к разделу 3 пояснительной записки формы 0503360</t>
  </si>
  <si>
    <t xml:space="preserve">Исполнение по муниципальным программам за 2023 год                                                              </t>
  </si>
  <si>
    <t>Расходы бюджета городского округа Урай на реализацию региональных (национальных) проектов за 2023 год</t>
  </si>
  <si>
    <t>Расходы бюджета городского округа на проведение мероприятий, реализация которых осуществлялась в 2023 году через инициативные проекты</t>
  </si>
  <si>
    <t xml:space="preserve">Неисполнение связано  с оплатой услуг по фактически произведенным затратам на обеспечение деятельности Управления образования администрации города Урай (наличие больничных листов, оплата путевок и проезда санаторно-курортного лечения,  служебные командировки). Наличие вакантных должностей.                                                                             </t>
  </si>
  <si>
    <t xml:space="preserve">исполнено на 01.01.2024 </t>
  </si>
  <si>
    <t xml:space="preserve">          Ответственные исполнители муниципальной программы – управление по физической культуре, спорту и туризму администрации города Урай; 
управление по культуре и социальным вопросам администрации города Урай.</t>
  </si>
  <si>
    <t xml:space="preserve">          Цели муниципальной программы - 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резерва; создание условий для развития внутреннего и въездного туризма на территории города Урай.    </t>
  </si>
  <si>
    <t xml:space="preserve">          Цель муниципальной программы - создание условий для сохранения культурной самобытности, доступности культурных благ и обеспечение прав граждан на развитие и реализацию культурного и духовного потенциала на территории города Урай.    </t>
  </si>
  <si>
    <t xml:space="preserve">          Цель муниципальной программы - создание условий для развития гражданского общества и реализации гражданских инициатив.    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</si>
  <si>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 »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</si>
  <si>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субсидий»</t>
  </si>
  <si>
    <t xml:space="preserve">          Цель муниципальной программы - создание условий, способствующих улучшению жилищных условий и качества жилищного обеспечения жителей, проживающих на территории муниципального образования город Урай.    </t>
  </si>
  <si>
    <t xml:space="preserve">          Цели муниципальной программы -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 обеспечение доступности и повышение качества транспортных услуг населению города Урай.    </t>
  </si>
  <si>
    <t>Неосвоение средств связано с условиями МК на транспортное
обслуживание населения на городских круглогодичных и сезонных автобусных маршрутах. Оплата производится в  месяце следующем за отчетным периодом. Оплата за декабрь 2023 года будет произведена в 2024 году.</t>
  </si>
  <si>
    <t>Не полное освоение средств обусловлено тем, что в 2023 году заключены муниципальные контракты (договора) со сроком исполнения в 2024 году:
1)Выполнение корректировки ПСД объездной автомобильной дороги г.Урай на сумму 6 480,1 т.руб., подрядчиком нарушен срок исполнения контракта. В настоящее время ведется работа по согласованию рабочей документации, далее направление ПСД на госэкспертизу;
2)Изготовление тех.плана под построенный проезд к стационару в сумме 39,0 т.руб., срок выполнения работ I квартал 2024 года;
3)Выполнение работ по устройству искусственной дорожной неровности (мкр.Солнечный) в сумме 439,8 т.руб. Срок выполнения работ не позднее 31.05.2024.</t>
  </si>
  <si>
    <t xml:space="preserve">          Цели муниципальной программы - создание условий для устойчивого развития малого и среднего предпринимательства на территории города Урай; создание условий для развития потребительского рынка, расширения предложений товаров и услуг на территории города Урай;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Урай.    </t>
  </si>
  <si>
    <t>Согласно условиям заключенных МК в сумме 1563,1 т.руб. по оказанию услуг по информационному обслуживанию ОМС, услуги по подготовке и размещению информационных материалов о деятельности администрации срок исполнения II квартал 2024 года.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</si>
  <si>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</t>
  </si>
  <si>
    <t xml:space="preserve">Не полное освоение средств обусловлено тем, что в 2023 году заключены МК со сроком исполнения в 2024 году:
1)Выполнение проектно-изыскательских работ на объекте «Обустройство кладбища №2 в г.Урай» в сумме 2 002,0 т.руб., необходимо провести переутверждение проекта планировки и разделение земельных участков. Работы по контракту приостановлены, до момента получения переутвержденного проекта планировки и проекта межевания. В 2024 году работы продолжатся;
2)Изготовление тех.плана для постановки административного здания на кадастровый учет в сумме 30,0 т.руб. Срок исполнения 1 квартал 2024 года.
3)Выполнение работ по ремонту, монтажу, техническому обслуживанию и демонтажу и новогодней иллюминации в сумме 408,7 т.руб.. Срок оказания услуг с 30.11.2023 по 15.02.2024.              </t>
  </si>
  <si>
    <t xml:space="preserve">          Цели муниципальной программы -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 способствующих дальнейшему развитию жилищной, инженерной, транспортной и социальной инфраструктур города, с учетом интересов граждан, организаций и предпринимателей по созданию благоприятных условий жизнедеятельности; вовлечение в оборот земель, находящихся в  муниципальной собственности; мониторинг и обновление электронной базы градостроительных данных,  обеспечение информационного и электронного взаимодействия; создание условий на территории города Урай для увеличения объемов индивидуального жилищного строительства.    </t>
  </si>
  <si>
    <t>Не полное освоение средств обусловлено тем, что в 2023 году заключены МК со сроком исполнения в 2024 году по объектам:
1)«Инженерные сети по улицам Спокойная, Южная»  на выполнение работ по строительству сетей водоснабжения в сумме 503,7 т.руб. Срок выполнения работ и оплата во 2 квартале 2024 года;
2)выполнение кадастровых работ (тех.планы сети водоснабжения) на сумму 60,0 т.руб. Срок выполнения работ и оплата 1 квартал 2024 года.</t>
  </si>
  <si>
    <t xml:space="preserve">          Цель муниципальной программы - повышение качества управления муниципальными финансами муниципального образования.    </t>
  </si>
  <si>
    <t xml:space="preserve"> Бюджетные ассигнования освоены не в полном объеме в связи с наличием вакантной ставки, длительным больничным листом сотрудника.</t>
  </si>
  <si>
    <t xml:space="preserve">          Цели муниципальной программы - совершенствование муниципального управления,  повышение его эффективности; совершенствование организации муниципальной службы,  повышение ее эффективности;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Урай.    </t>
  </si>
  <si>
    <t>Неисполнение обусловлено отменой  курсов повышения квалификации по причине отсутствия достаточного количества слушателей</t>
  </si>
  <si>
    <t xml:space="preserve">          Цели муниципальной программы -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услуг; повышение энергосбережения и энергетической эффективности.    </t>
  </si>
  <si>
    <t xml:space="preserve">Не освоены средства по объектам:
 1)«Капитальный ремонт МБДОУ №19» в сумме 1 149,9 т. руб., выполнение ПИРов по объекту. Подрядчиком нарушен срок исполнения контракта. В настоящее время устраняются замечания рабочей документации, далее направление ПСД на гос.экспертизу. Работы планируются к выполнению в 2024 году;             2)«Капитальный ремонт МБОУ «Гимназия им. А.И. Яковлева» в сумме 1 268,1 т.руб., выполнение инженерных изысканий, подготовка ПСД.  Согласно условиям заключенного муниципального контракта срок исполнения II квартал 2024 года; 3)Строительство объекта «Средняя школа в мкр.1А (Общеобразовательная организация с универсальной безбарьерной средой)» в сумме 328 653,9 т. руб., отсутствует положительное заключение гос. экспертизы проектно-сметной документации. В виду внесения изменений в действующие нормативные акты технического, экономического и правового характера, в части норм пожарной безопасности зданий и сооружений, а также санитарно-эпидемиологических требований, сроки проектирования были увеличены. В настоящее время проектная документация находится на рассмотрении в Управлении гос.экспертизы. Результаты рассмотрения ожидаются 14.04.2024 г. </t>
  </si>
  <si>
    <t>2. Муниципальная программа «Развитие физической культуры, спорта и туризма в городе Урай и укрепление здоровья граждан города Урай» на 2019-2030 годы</t>
  </si>
  <si>
    <t>Средства освоены не в полном объеме по следующим мероприятиям: 1)Выполнение услуг по ликвидации мест несанкционированного размещения отходов на территории города Урай в сумме 1 275,8 т.руб., согласно условиям заключенного договора срок исполнения не позднее 01.07.2024;
2)Оказание услуг по изготовлению и монтажу аншлагов на опоре «Складирование отходов запрещено! Ведется видеонаблюдение» в сумме 190,7 т.руб., согласно условиям заключенного договора срок исполнения до 15.05.2024;
3)Проведение отбора и химического анализа проб почвы в сумме 72,2 т.руб., согласно условиям заключенного договора срок исполнения I квартал 2024 год.</t>
  </si>
  <si>
    <t>Оплата по факту выполненных работ по устройству тротуаров по ул.Песчаная и Цветочная (реализация инициативного проекта "От мечты до реальности один шаг!")</t>
  </si>
  <si>
    <t>Неисполнение связано с  длительными больничными листами, наличием вакансий. Кроме того заключены договора, МК со сроком исполнения в 2024 году:1) выполнение кадастровых работ  на сумму 196,0 т.руб. 2)Выполнение работ по ремонту нежилого помещения проезд Животноводческий в сумме 1 400,0 т.руб.; 3)Выполнение работ по подключению электроснабжения здания проезд Животноводческий в сумме 245,8 т.руб.; 4)Технологическое присоединение к сетям газораспределения здания проезд Животноводческий в сумме 272,3 т.руб.; 5)Выполнение работ по ремонту общего имущества МКД по решению суда мкр.1,дом 5 в сумме 2 269,8 т.руб.; 6)Содержание мун. имущества в период простоя в сумме 1 456,0 т.руб.</t>
  </si>
  <si>
    <t xml:space="preserve">Работы по содержанию автомобильных дорог жилой зоны, объектов благоустройства, оказание услуг ТО сетей УО, содержание контейнерных площадок, оказание услуг по ТО  и очистке систем водоотведения и дренажных труб  мкр.2А закрыты по факту. Кроме того заключены МК, договора со сроком исполнения в 2024 году: 1) Выполнение работ по замене внутридомового газового оборудования, используемого для отопления жилого помещения, принадлежащего МО (адрес г.Урай, мкр.2А, дом 45/2, кв.16) в сумме 90,8 т.руб.; 2) Выполнение работ по замене приборов учета газового оборудования в жилых помещениях в сумме 42,1 т.руб.; 3)	 Устройство освещения в мкр. Юго-Восточный в сумме 633,1 т.руб. Подрядчиком нарушен срок исполнения контракта. Работы будут выполнены в 2024 году; 4)Устройство водоотвода в мкр.Лесной, д.75, д.78 в сумме 1 169,0 т.руб.; 5)	 Оказание услуг по приему и складированию снежных масс в сумме 633,4 т.руб.; 6) Оказание услуг по обращению с животными (отлов, содержание) в сумме 394,6 т.руб.; 7) Выполнение работ по замене светильников на объектах УО (ул.Ленина, ул.Узбекистанская, ул.Парковая) в сумме 475,1 т.руб. </t>
  </si>
  <si>
    <t xml:space="preserve">Приложение 1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</si>
</sst>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;[Red]\-#,##0.0;0.0"/>
    <numFmt numFmtId="168" formatCode="0000000000"/>
    <numFmt numFmtId="169" formatCode="#,##0.0"/>
    <numFmt numFmtId="170" formatCode="0.0"/>
    <numFmt numFmtId="171" formatCode="#,##0.0_ ;\-#,##0.0\ "/>
    <numFmt numFmtId="172" formatCode="_-* #,##0.0_р_._-;\-* #,##0.0_р_._-;_-* &quot;-&quot;?_р_.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59">
    <xf numFmtId="0" fontId="0" fillId="0" borderId="0" xfId="0"/>
    <xf numFmtId="165" fontId="3" fillId="0" borderId="0" xfId="1" applyNumberFormat="1" applyFont="1" applyFill="1"/>
    <xf numFmtId="0" fontId="4" fillId="0" borderId="0" xfId="0" applyFont="1" applyFill="1" applyBorder="1" applyAlignment="1">
      <alignment wrapText="1"/>
    </xf>
    <xf numFmtId="165" fontId="8" fillId="0" borderId="0" xfId="1" applyNumberFormat="1" applyFont="1" applyFill="1"/>
    <xf numFmtId="0" fontId="3" fillId="0" borderId="0" xfId="0" applyFont="1" applyFill="1"/>
    <xf numFmtId="168" fontId="4" fillId="0" borderId="0" xfId="2" applyNumberFormat="1" applyFont="1" applyFill="1" applyBorder="1" applyAlignment="1" applyProtection="1">
      <alignment wrapText="1"/>
      <protection hidden="1"/>
    </xf>
    <xf numFmtId="168" fontId="13" fillId="0" borderId="0" xfId="0" applyNumberFormat="1" applyFont="1" applyFill="1" applyBorder="1" applyAlignment="1" applyProtection="1">
      <alignment wrapText="1"/>
      <protection hidden="1"/>
    </xf>
    <xf numFmtId="166" fontId="13" fillId="0" borderId="0" xfId="0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8" fontId="15" fillId="0" borderId="1" xfId="0" applyNumberFormat="1" applyFont="1" applyFill="1" applyBorder="1" applyAlignment="1" applyProtection="1">
      <alignment wrapText="1"/>
      <protection hidden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 applyProtection="1">
      <alignment wrapText="1"/>
      <protection hidden="1"/>
    </xf>
    <xf numFmtId="0" fontId="14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/>
    <xf numFmtId="165" fontId="8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165" fontId="7" fillId="0" borderId="0" xfId="1" applyNumberFormat="1" applyFont="1" applyFill="1"/>
    <xf numFmtId="0" fontId="7" fillId="0" borderId="0" xfId="0" applyFont="1" applyFill="1"/>
    <xf numFmtId="165" fontId="8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9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justify" vertical="center"/>
    </xf>
    <xf numFmtId="170" fontId="4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/>
    </xf>
    <xf numFmtId="165" fontId="13" fillId="0" borderId="0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170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justify" vertical="center"/>
    </xf>
    <xf numFmtId="0" fontId="8" fillId="0" borderId="0" xfId="0" applyFont="1" applyFill="1"/>
    <xf numFmtId="165" fontId="21" fillId="0" borderId="0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wrapText="1"/>
    </xf>
    <xf numFmtId="166" fontId="16" fillId="0" borderId="1" xfId="0" applyNumberFormat="1" applyFont="1" applyFill="1" applyBorder="1" applyAlignment="1">
      <alignment wrapText="1"/>
    </xf>
    <xf numFmtId="165" fontId="16" fillId="0" borderId="1" xfId="1" applyNumberFormat="1" applyFont="1" applyFill="1" applyBorder="1"/>
    <xf numFmtId="165" fontId="0" fillId="0" borderId="1" xfId="1" applyNumberFormat="1" applyFont="1" applyFill="1" applyBorder="1"/>
    <xf numFmtId="0" fontId="17" fillId="0" borderId="1" xfId="0" applyFont="1" applyFill="1" applyBorder="1" applyAlignment="1">
      <alignment wrapText="1"/>
    </xf>
    <xf numFmtId="166" fontId="17" fillId="0" borderId="1" xfId="0" applyNumberFormat="1" applyFont="1" applyFill="1" applyBorder="1" applyAlignment="1">
      <alignment wrapText="1"/>
    </xf>
    <xf numFmtId="165" fontId="15" fillId="0" borderId="1" xfId="1" applyNumberFormat="1" applyFont="1" applyFill="1" applyBorder="1"/>
    <xf numFmtId="165" fontId="15" fillId="0" borderId="1" xfId="1" applyNumberFormat="1" applyFont="1" applyFill="1" applyBorder="1" applyAlignment="1"/>
    <xf numFmtId="0" fontId="15" fillId="0" borderId="1" xfId="1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right"/>
    </xf>
    <xf numFmtId="0" fontId="22" fillId="0" borderId="0" xfId="0" applyFont="1" applyFill="1"/>
    <xf numFmtId="165" fontId="22" fillId="0" borderId="0" xfId="1" applyNumberFormat="1" applyFont="1" applyFill="1"/>
    <xf numFmtId="165" fontId="21" fillId="0" borderId="0" xfId="1" applyNumberFormat="1" applyFont="1" applyFill="1"/>
    <xf numFmtId="165" fontId="0" fillId="0" borderId="0" xfId="1" applyNumberFormat="1" applyFont="1" applyFill="1"/>
    <xf numFmtId="165" fontId="18" fillId="0" borderId="0" xfId="1" applyNumberFormat="1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65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1" applyNumberFormat="1" applyFont="1" applyFill="1" applyAlignment="1"/>
    <xf numFmtId="0" fontId="16" fillId="0" borderId="4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/>
    <xf numFmtId="0" fontId="24" fillId="0" borderId="0" xfId="0" applyFont="1" applyFill="1" applyAlignment="1">
      <alignment vertical="center"/>
    </xf>
    <xf numFmtId="0" fontId="4" fillId="0" borderId="0" xfId="1" applyNumberFormat="1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170" fontId="4" fillId="0" borderId="0" xfId="1" applyNumberFormat="1" applyFont="1" applyFill="1" applyBorder="1" applyAlignment="1">
      <alignment wrapText="1"/>
    </xf>
    <xf numFmtId="170" fontId="4" fillId="0" borderId="0" xfId="1" applyNumberFormat="1" applyFont="1" applyFill="1" applyBorder="1" applyAlignment="1"/>
    <xf numFmtId="0" fontId="5" fillId="0" borderId="0" xfId="0" applyFont="1" applyFill="1"/>
    <xf numFmtId="0" fontId="5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/>
    <xf numFmtId="0" fontId="18" fillId="0" borderId="0" xfId="0" applyFont="1" applyFill="1" applyBorder="1" applyAlignment="1">
      <alignment horizontal="left" wrapText="1"/>
    </xf>
    <xf numFmtId="165" fontId="18" fillId="0" borderId="0" xfId="1" applyNumberFormat="1" applyFont="1" applyFill="1" applyBorder="1" applyAlignment="1">
      <alignment wrapText="1"/>
    </xf>
    <xf numFmtId="165" fontId="15" fillId="0" borderId="0" xfId="1" applyNumberFormat="1" applyFont="1" applyFill="1" applyBorder="1"/>
    <xf numFmtId="165" fontId="21" fillId="0" borderId="0" xfId="1" applyNumberFormat="1" applyFont="1" applyFill="1" applyBorder="1"/>
    <xf numFmtId="0" fontId="15" fillId="0" borderId="0" xfId="0" applyFont="1" applyFill="1" applyBorder="1" applyAlignment="1">
      <alignment wrapText="1"/>
    </xf>
    <xf numFmtId="165" fontId="18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justify"/>
    </xf>
    <xf numFmtId="165" fontId="15" fillId="0" borderId="1" xfId="1" applyNumberFormat="1" applyFont="1" applyFill="1" applyBorder="1" applyAlignment="1">
      <alignment wrapText="1"/>
    </xf>
    <xf numFmtId="165" fontId="17" fillId="0" borderId="1" xfId="1" applyNumberFormat="1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justify" vertical="center" wrapText="1"/>
    </xf>
    <xf numFmtId="165" fontId="14" fillId="0" borderId="0" xfId="1" applyNumberFormat="1" applyFont="1" applyFill="1" applyAlignment="1">
      <alignment horizontal="justify" vertical="center"/>
    </xf>
    <xf numFmtId="166" fontId="15" fillId="0" borderId="1" xfId="0" applyNumberFormat="1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center" wrapText="1"/>
    </xf>
    <xf numFmtId="165" fontId="15" fillId="0" borderId="1" xfId="1" applyNumberFormat="1" applyFont="1" applyFill="1" applyBorder="1" applyAlignment="1">
      <alignment horizontal="right" wrapText="1"/>
    </xf>
    <xf numFmtId="170" fontId="15" fillId="0" borderId="1" xfId="1" applyNumberFormat="1" applyFont="1" applyFill="1" applyBorder="1" applyAlignment="1"/>
    <xf numFmtId="170" fontId="15" fillId="0" borderId="1" xfId="0" applyNumberFormat="1" applyFont="1" applyFill="1" applyBorder="1" applyAlignment="1">
      <alignment horizontal="center"/>
    </xf>
    <xf numFmtId="168" fontId="15" fillId="0" borderId="1" xfId="2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>
      <alignment horizontal="justify" vertical="center"/>
    </xf>
    <xf numFmtId="168" fontId="17" fillId="0" borderId="1" xfId="2" applyNumberFormat="1" applyFont="1" applyFill="1" applyBorder="1" applyAlignment="1" applyProtection="1">
      <alignment wrapText="1"/>
      <protection hidden="1"/>
    </xf>
    <xf numFmtId="164" fontId="17" fillId="0" borderId="1" xfId="1" applyNumberFormat="1" applyFont="1" applyFill="1" applyBorder="1"/>
    <xf numFmtId="168" fontId="17" fillId="0" borderId="1" xfId="0" applyNumberFormat="1" applyFont="1" applyFill="1" applyBorder="1" applyAlignment="1" applyProtection="1">
      <alignment wrapText="1"/>
      <protection hidden="1"/>
    </xf>
    <xf numFmtId="168" fontId="17" fillId="2" borderId="1" xfId="2" applyNumberFormat="1" applyFont="1" applyFill="1" applyBorder="1" applyAlignment="1" applyProtection="1">
      <alignment wrapText="1"/>
      <protection hidden="1"/>
    </xf>
    <xf numFmtId="166" fontId="17" fillId="2" borderId="1" xfId="0" applyNumberFormat="1" applyFont="1" applyFill="1" applyBorder="1" applyAlignment="1">
      <alignment wrapText="1"/>
    </xf>
    <xf numFmtId="165" fontId="17" fillId="2" borderId="1" xfId="1" applyNumberFormat="1" applyFont="1" applyFill="1" applyBorder="1"/>
    <xf numFmtId="165" fontId="18" fillId="2" borderId="1" xfId="1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65" fontId="0" fillId="0" borderId="0" xfId="1" applyNumberFormat="1" applyFont="1" applyFill="1" applyBorder="1" applyAlignment="1">
      <alignment vertical="center"/>
    </xf>
    <xf numFmtId="165" fontId="17" fillId="0" borderId="1" xfId="1" applyNumberFormat="1" applyFont="1" applyFill="1" applyBorder="1" applyAlignment="1">
      <alignment horizontal="center" wrapText="1"/>
    </xf>
    <xf numFmtId="165" fontId="22" fillId="0" borderId="1" xfId="1" applyNumberFormat="1" applyFont="1" applyFill="1" applyBorder="1"/>
    <xf numFmtId="0" fontId="17" fillId="0" borderId="4" xfId="0" applyFont="1" applyFill="1" applyBorder="1" applyAlignment="1">
      <alignment wrapText="1"/>
    </xf>
    <xf numFmtId="165" fontId="15" fillId="0" borderId="1" xfId="1" applyNumberFormat="1" applyFont="1" applyFill="1" applyBorder="1" applyAlignment="1">
      <alignment horizontal="justify" vertical="center"/>
    </xf>
    <xf numFmtId="165" fontId="17" fillId="0" borderId="1" xfId="1" applyNumberFormat="1" applyFont="1" applyFill="1" applyBorder="1" applyAlignment="1">
      <alignment horizontal="right" wrapText="1"/>
    </xf>
    <xf numFmtId="165" fontId="17" fillId="0" borderId="1" xfId="1" applyNumberFormat="1" applyFont="1" applyFill="1" applyBorder="1" applyAlignment="1">
      <alignment horizontal="justify" vertical="center"/>
    </xf>
    <xf numFmtId="0" fontId="15" fillId="2" borderId="1" xfId="1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165" fontId="15" fillId="2" borderId="1" xfId="1" applyNumberFormat="1" applyFont="1" applyFill="1" applyBorder="1" applyAlignment="1">
      <alignment wrapText="1"/>
    </xf>
    <xf numFmtId="165" fontId="15" fillId="2" borderId="1" xfId="1" applyNumberFormat="1" applyFont="1" applyFill="1" applyBorder="1"/>
    <xf numFmtId="0" fontId="19" fillId="2" borderId="1" xfId="0" applyFont="1" applyFill="1" applyBorder="1" applyAlignment="1">
      <alignment horizontal="left" wrapText="1"/>
    </xf>
    <xf numFmtId="170" fontId="3" fillId="0" borderId="0" xfId="0" applyNumberFormat="1" applyFont="1" applyFill="1"/>
    <xf numFmtId="165" fontId="16" fillId="0" borderId="1" xfId="1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justify" wrapText="1"/>
    </xf>
    <xf numFmtId="165" fontId="15" fillId="0" borderId="1" xfId="1" applyNumberFormat="1" applyFont="1" applyFill="1" applyBorder="1" applyAlignment="1">
      <alignment horizontal="justify"/>
    </xf>
    <xf numFmtId="165" fontId="0" fillId="0" borderId="1" xfId="1" applyNumberFormat="1" applyFont="1" applyFill="1" applyBorder="1" applyAlignment="1">
      <alignment vertical="center"/>
    </xf>
    <xf numFmtId="170" fontId="15" fillId="0" borderId="1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justify" vertical="center"/>
    </xf>
    <xf numFmtId="0" fontId="15" fillId="0" borderId="1" xfId="1" applyNumberFormat="1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horizontal="left" vertical="center" wrapText="1"/>
    </xf>
    <xf numFmtId="165" fontId="19" fillId="0" borderId="1" xfId="1" applyNumberFormat="1" applyFont="1" applyFill="1" applyBorder="1" applyAlignment="1">
      <alignment vertical="center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vertical="center"/>
    </xf>
    <xf numFmtId="165" fontId="23" fillId="0" borderId="1" xfId="1" applyNumberFormat="1" applyFont="1" applyFill="1" applyBorder="1" applyAlignment="1">
      <alignment vertical="center"/>
    </xf>
    <xf numFmtId="165" fontId="18" fillId="0" borderId="1" xfId="1" applyNumberFormat="1" applyFont="1" applyFill="1" applyBorder="1" applyAlignment="1">
      <alignment wrapText="1"/>
    </xf>
    <xf numFmtId="165" fontId="18" fillId="0" borderId="1" xfId="1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justify" wrapText="1"/>
    </xf>
    <xf numFmtId="165" fontId="16" fillId="0" borderId="1" xfId="1" applyNumberFormat="1" applyFont="1" applyFill="1" applyBorder="1" applyAlignment="1">
      <alignment horizontal="justify"/>
    </xf>
    <xf numFmtId="171" fontId="15" fillId="0" borderId="1" xfId="1" applyNumberFormat="1" applyFont="1" applyFill="1" applyBorder="1" applyAlignment="1">
      <alignment horizontal="right" wrapText="1"/>
    </xf>
    <xf numFmtId="165" fontId="15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/>
    <xf numFmtId="0" fontId="15" fillId="0" borderId="1" xfId="1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5" fontId="14" fillId="0" borderId="0" xfId="1" applyNumberFormat="1" applyFont="1" applyFill="1" applyAlignment="1">
      <alignment vertical="center"/>
    </xf>
    <xf numFmtId="170" fontId="17" fillId="0" borderId="1" xfId="0" applyNumberFormat="1" applyFont="1" applyFill="1" applyBorder="1" applyAlignment="1">
      <alignment horizontal="right" wrapText="1"/>
    </xf>
    <xf numFmtId="170" fontId="15" fillId="0" borderId="1" xfId="1" applyNumberFormat="1" applyFont="1" applyFill="1" applyBorder="1" applyAlignment="1">
      <alignment horizontal="right"/>
    </xf>
    <xf numFmtId="169" fontId="15" fillId="0" borderId="1" xfId="1" applyNumberFormat="1" applyFont="1" applyFill="1" applyBorder="1" applyAlignment="1">
      <alignment horizontal="right" wrapText="1"/>
    </xf>
    <xf numFmtId="2" fontId="15" fillId="0" borderId="5" xfId="1" applyNumberFormat="1" applyFont="1" applyFill="1" applyBorder="1" applyAlignment="1">
      <alignment horizontal="left" wrapText="1"/>
    </xf>
    <xf numFmtId="165" fontId="15" fillId="0" borderId="1" xfId="1" applyNumberFormat="1" applyFont="1" applyFill="1" applyBorder="1" applyAlignment="1" applyProtection="1">
      <alignment wrapText="1"/>
      <protection hidden="1"/>
    </xf>
    <xf numFmtId="165" fontId="17" fillId="0" borderId="1" xfId="1" applyNumberFormat="1" applyFont="1" applyFill="1" applyBorder="1" applyAlignment="1" applyProtection="1">
      <alignment wrapText="1"/>
      <protection hidden="1"/>
    </xf>
    <xf numFmtId="165" fontId="14" fillId="0" borderId="0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wrapText="1"/>
    </xf>
    <xf numFmtId="165" fontId="14" fillId="0" borderId="0" xfId="1" applyNumberFormat="1" applyFont="1" applyFill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wrapText="1"/>
    </xf>
    <xf numFmtId="165" fontId="15" fillId="0" borderId="3" xfId="1" applyNumberFormat="1" applyFont="1" applyFill="1" applyBorder="1" applyAlignment="1">
      <alignment wrapText="1"/>
    </xf>
    <xf numFmtId="0" fontId="18" fillId="0" borderId="1" xfId="0" applyNumberFormat="1" applyFont="1" applyFill="1" applyBorder="1" applyAlignment="1">
      <alignment horizontal="left" vertical="top" wrapText="1"/>
    </xf>
    <xf numFmtId="165" fontId="15" fillId="0" borderId="3" xfId="1" applyNumberFormat="1" applyFont="1" applyFill="1" applyBorder="1" applyAlignment="1" applyProtection="1">
      <alignment wrapText="1"/>
      <protection hidden="1"/>
    </xf>
    <xf numFmtId="167" fontId="15" fillId="0" borderId="1" xfId="2" applyNumberFormat="1" applyFont="1" applyFill="1" applyBorder="1" applyAlignment="1" applyProtection="1">
      <alignment horizontal="left" wrapText="1"/>
      <protection hidden="1"/>
    </xf>
    <xf numFmtId="0" fontId="15" fillId="0" borderId="1" xfId="0" applyFont="1" applyFill="1" applyBorder="1" applyAlignment="1">
      <alignment vertical="center" wrapText="1"/>
    </xf>
    <xf numFmtId="167" fontId="15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0" fillId="0" borderId="0" xfId="1" applyNumberFormat="1" applyFont="1" applyFill="1" applyAlignment="1">
      <alignment vertical="center"/>
    </xf>
    <xf numFmtId="0" fontId="15" fillId="0" borderId="1" xfId="0" applyFont="1" applyFill="1" applyBorder="1" applyAlignment="1">
      <alignment horizontal="justify" wrapText="1"/>
    </xf>
    <xf numFmtId="166" fontId="15" fillId="0" borderId="1" xfId="0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left" wrapText="1"/>
    </xf>
    <xf numFmtId="165" fontId="16" fillId="0" borderId="1" xfId="1" applyNumberFormat="1" applyFont="1" applyFill="1" applyBorder="1" applyAlignment="1">
      <alignment horizontal="center" wrapText="1"/>
    </xf>
    <xf numFmtId="165" fontId="26" fillId="0" borderId="1" xfId="1" applyNumberFormat="1" applyFont="1" applyFill="1" applyBorder="1" applyAlignment="1">
      <alignment horizontal="center" wrapText="1"/>
    </xf>
    <xf numFmtId="165" fontId="25" fillId="0" borderId="0" xfId="1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wrapText="1"/>
    </xf>
    <xf numFmtId="165" fontId="16" fillId="0" borderId="0" xfId="1" applyNumberFormat="1" applyFont="1" applyFill="1" applyBorder="1" applyAlignment="1">
      <alignment horizontal="center" wrapText="1"/>
    </xf>
    <xf numFmtId="165" fontId="26" fillId="0" borderId="0" xfId="1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165" fontId="26" fillId="0" borderId="1" xfId="1" applyNumberFormat="1" applyFont="1" applyFill="1" applyBorder="1" applyAlignment="1">
      <alignment vertical="center" wrapText="1"/>
    </xf>
    <xf numFmtId="165" fontId="26" fillId="0" borderId="0" xfId="1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65" fontId="18" fillId="0" borderId="1" xfId="1" applyNumberFormat="1" applyFont="1" applyFill="1" applyBorder="1" applyAlignment="1">
      <alignment vertical="center" wrapText="1"/>
    </xf>
    <xf numFmtId="165" fontId="18" fillId="0" borderId="0" xfId="1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wrapText="1"/>
    </xf>
    <xf numFmtId="165" fontId="19" fillId="0" borderId="1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vertical="center" wrapText="1"/>
    </xf>
    <xf numFmtId="166" fontId="16" fillId="0" borderId="0" xfId="0" applyNumberFormat="1" applyFont="1" applyFill="1" applyBorder="1" applyAlignment="1">
      <alignment vertical="center" wrapText="1"/>
    </xf>
    <xf numFmtId="164" fontId="16" fillId="0" borderId="0" xfId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165" fontId="27" fillId="0" borderId="0" xfId="1" applyNumberFormat="1" applyFont="1" applyFill="1" applyBorder="1"/>
    <xf numFmtId="165" fontId="21" fillId="0" borderId="0" xfId="1" applyNumberFormat="1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9" fontId="26" fillId="0" borderId="1" xfId="1" applyNumberFormat="1" applyFont="1" applyFill="1" applyBorder="1" applyAlignment="1">
      <alignment vertical="center" wrapText="1"/>
    </xf>
    <xf numFmtId="171" fontId="26" fillId="0" borderId="1" xfId="1" applyNumberFormat="1" applyFont="1" applyFill="1" applyBorder="1" applyAlignment="1">
      <alignment horizontal="right" vertical="center"/>
    </xf>
    <xf numFmtId="169" fontId="26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169" fontId="18" fillId="0" borderId="1" xfId="0" applyNumberFormat="1" applyFont="1" applyFill="1" applyBorder="1" applyAlignment="1">
      <alignment vertical="center" wrapText="1"/>
    </xf>
    <xf numFmtId="171" fontId="18" fillId="0" borderId="1" xfId="1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 wrapText="1"/>
    </xf>
    <xf numFmtId="169" fontId="19" fillId="0" borderId="1" xfId="0" applyNumberFormat="1" applyFont="1" applyFill="1" applyBorder="1" applyAlignment="1">
      <alignment vertical="center" wrapText="1"/>
    </xf>
    <xf numFmtId="171" fontId="19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wrapText="1"/>
    </xf>
    <xf numFmtId="0" fontId="4" fillId="2" borderId="1" xfId="1" applyNumberFormat="1" applyFont="1" applyFill="1" applyBorder="1" applyAlignment="1">
      <alignment horizontal="left" wrapText="1"/>
    </xf>
    <xf numFmtId="165" fontId="4" fillId="2" borderId="1" xfId="1" applyNumberFormat="1" applyFont="1" applyFill="1" applyBorder="1" applyAlignment="1">
      <alignment horizontal="left" vertical="center" wrapText="1"/>
    </xf>
    <xf numFmtId="165" fontId="15" fillId="0" borderId="1" xfId="1" applyNumberFormat="1" applyFont="1" applyFill="1" applyBorder="1" applyAlignment="1">
      <alignment horizontal="left" wrapText="1"/>
    </xf>
    <xf numFmtId="165" fontId="15" fillId="2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justify" wrapText="1"/>
    </xf>
    <xf numFmtId="165" fontId="15" fillId="2" borderId="1" xfId="1" applyNumberFormat="1" applyFont="1" applyFill="1" applyBorder="1" applyAlignment="1">
      <alignment horizontal="justify" vertical="center"/>
    </xf>
    <xf numFmtId="170" fontId="6" fillId="0" borderId="0" xfId="0" applyNumberFormat="1" applyFont="1" applyFill="1" applyAlignment="1">
      <alignment horizontal="justify" vertical="center"/>
    </xf>
    <xf numFmtId="0" fontId="15" fillId="0" borderId="6" xfId="0" applyNumberFormat="1" applyFont="1" applyFill="1" applyBorder="1" applyAlignment="1">
      <alignment horizontal="left" vertical="top" wrapText="1"/>
    </xf>
    <xf numFmtId="2" fontId="15" fillId="2" borderId="1" xfId="1" applyNumberFormat="1" applyFont="1" applyFill="1" applyBorder="1" applyAlignment="1">
      <alignment horizontal="left" vertical="center" wrapText="1"/>
    </xf>
    <xf numFmtId="165" fontId="19" fillId="2" borderId="1" xfId="1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justify" vertical="center"/>
    </xf>
    <xf numFmtId="0" fontId="15" fillId="2" borderId="1" xfId="1" applyNumberFormat="1" applyFont="1" applyFill="1" applyBorder="1" applyAlignment="1">
      <alignment horizontal="justify" vertical="center" wrapText="1"/>
    </xf>
    <xf numFmtId="165" fontId="15" fillId="2" borderId="1" xfId="1" applyNumberFormat="1" applyFont="1" applyFill="1" applyBorder="1" applyAlignment="1">
      <alignment horizontal="justify"/>
    </xf>
    <xf numFmtId="165" fontId="16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justify" vertical="center"/>
    </xf>
    <xf numFmtId="0" fontId="15" fillId="0" borderId="0" xfId="0" applyFont="1" applyFill="1" applyAlignment="1">
      <alignment wrapText="1"/>
    </xf>
    <xf numFmtId="165" fontId="15" fillId="2" borderId="0" xfId="1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66" fontId="3" fillId="0" borderId="0" xfId="0" applyNumberFormat="1" applyFont="1" applyFill="1" applyAlignment="1">
      <alignment wrapText="1"/>
    </xf>
    <xf numFmtId="0" fontId="14" fillId="0" borderId="0" xfId="0" applyFont="1" applyFill="1" applyAlignment="1"/>
    <xf numFmtId="49" fontId="15" fillId="0" borderId="1" xfId="1" applyNumberFormat="1" applyFont="1" applyFill="1" applyBorder="1" applyAlignment="1">
      <alignment wrapText="1"/>
    </xf>
    <xf numFmtId="169" fontId="15" fillId="0" borderId="1" xfId="0" applyNumberFormat="1" applyFont="1" applyFill="1" applyBorder="1" applyAlignment="1">
      <alignment horizontal="center"/>
    </xf>
    <xf numFmtId="169" fontId="15" fillId="0" borderId="1" xfId="1" applyNumberFormat="1" applyFont="1" applyFill="1" applyBorder="1" applyAlignment="1">
      <alignment wrapText="1"/>
    </xf>
    <xf numFmtId="0" fontId="15" fillId="2" borderId="1" xfId="1" applyNumberFormat="1" applyFont="1" applyFill="1" applyBorder="1" applyAlignment="1">
      <alignment horizontal="left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2" borderId="1" xfId="1" applyNumberFormat="1" applyFont="1" applyFill="1" applyBorder="1" applyAlignment="1">
      <alignment horizontal="left" vertical="center" wrapText="1"/>
    </xf>
    <xf numFmtId="168" fontId="17" fillId="0" borderId="0" xfId="2" applyNumberFormat="1" applyFont="1" applyFill="1" applyBorder="1" applyAlignment="1" applyProtection="1">
      <alignment wrapText="1"/>
      <protection hidden="1"/>
    </xf>
    <xf numFmtId="165" fontId="17" fillId="0" borderId="0" xfId="1" applyNumberFormat="1" applyFont="1" applyFill="1" applyBorder="1" applyAlignment="1">
      <alignment horizontal="center" wrapText="1"/>
    </xf>
    <xf numFmtId="165" fontId="22" fillId="0" borderId="0" xfId="1" applyNumberFormat="1" applyFont="1" applyFill="1" applyBorder="1"/>
    <xf numFmtId="0" fontId="15" fillId="0" borderId="0" xfId="1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</cellXfs>
  <cellStyles count="6">
    <cellStyle name="Обычный" xfId="0" builtinId="0"/>
    <cellStyle name="Обычный 2" xfId="2"/>
    <cellStyle name="Обычный 2 2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17"/>
  <sheetViews>
    <sheetView tabSelected="1" view="pageBreakPreview" zoomScale="90" zoomScaleNormal="100" zoomScaleSheetLayoutView="90" zoomScalePageLayoutView="90" workbookViewId="0">
      <selection activeCell="E26" sqref="E26"/>
    </sheetView>
  </sheetViews>
  <sheetFormatPr defaultColWidth="9.140625" defaultRowHeight="15"/>
  <cols>
    <col min="1" max="1" width="54.28515625" style="4" customWidth="1"/>
    <col min="2" max="2" width="14.7109375" style="4" customWidth="1"/>
    <col min="3" max="3" width="15.28515625" style="76" customWidth="1"/>
    <col min="4" max="4" width="13.28515625" style="3" customWidth="1"/>
    <col min="5" max="5" width="58.140625" style="1" customWidth="1"/>
    <col min="6" max="6" width="36.28515625" style="4" customWidth="1"/>
    <col min="7" max="8" width="9.140625" style="4"/>
    <col min="9" max="9" width="60.28515625" style="4" customWidth="1"/>
    <col min="10" max="16384" width="9.140625" style="4"/>
  </cols>
  <sheetData>
    <row r="1" spans="1:5">
      <c r="E1" s="240" t="s">
        <v>173</v>
      </c>
    </row>
    <row r="2" spans="1:5">
      <c r="E2" s="241" t="s">
        <v>140</v>
      </c>
    </row>
    <row r="3" spans="1:5" s="39" customFormat="1" ht="27" customHeight="1">
      <c r="A3" s="254" t="s">
        <v>141</v>
      </c>
      <c r="B3" s="254"/>
      <c r="C3" s="254"/>
      <c r="D3" s="254"/>
      <c r="E3" s="254"/>
    </row>
    <row r="4" spans="1:5" s="39" customFormat="1" ht="15" customHeight="1">
      <c r="A4" s="258"/>
      <c r="B4" s="258"/>
      <c r="C4" s="258"/>
      <c r="D4" s="74" t="s">
        <v>35</v>
      </c>
      <c r="E4" s="73"/>
    </row>
    <row r="5" spans="1:5" s="20" customFormat="1" ht="76.5" customHeight="1">
      <c r="A5" s="21" t="s">
        <v>46</v>
      </c>
      <c r="B5" s="21" t="s">
        <v>114</v>
      </c>
      <c r="C5" s="21" t="s">
        <v>145</v>
      </c>
      <c r="D5" s="21" t="s">
        <v>50</v>
      </c>
      <c r="E5" s="174"/>
    </row>
    <row r="6" spans="1:5" s="39" customFormat="1" ht="30">
      <c r="A6" s="175" t="s">
        <v>69</v>
      </c>
      <c r="B6" s="176">
        <f>B66</f>
        <v>2784148.0999999992</v>
      </c>
      <c r="C6" s="176">
        <f>C66</f>
        <v>2432472.0999999996</v>
      </c>
      <c r="D6" s="147">
        <f t="shared" ref="D6:D22" si="0">C6/B6*100</f>
        <v>87.368631718980765</v>
      </c>
      <c r="E6" s="177"/>
    </row>
    <row r="7" spans="1:5" s="16" customFormat="1" ht="45">
      <c r="A7" s="175" t="s">
        <v>168</v>
      </c>
      <c r="B7" s="178">
        <f>B85</f>
        <v>201651.3</v>
      </c>
      <c r="C7" s="178">
        <f>C85</f>
        <v>200444.79999999999</v>
      </c>
      <c r="D7" s="147">
        <f t="shared" si="0"/>
        <v>99.401689946952985</v>
      </c>
      <c r="E7" s="179"/>
    </row>
    <row r="8" spans="1:5" s="16" customFormat="1" ht="15.75">
      <c r="A8" s="180" t="s">
        <v>101</v>
      </c>
      <c r="B8" s="178">
        <f>B96</f>
        <v>269695.7</v>
      </c>
      <c r="C8" s="178">
        <f>C96</f>
        <v>269695.7</v>
      </c>
      <c r="D8" s="147">
        <f t="shared" si="0"/>
        <v>100</v>
      </c>
      <c r="E8" s="179"/>
    </row>
    <row r="9" spans="1:5" s="16" customFormat="1" ht="30">
      <c r="A9" s="9" t="s">
        <v>112</v>
      </c>
      <c r="B9" s="176">
        <f>B110</f>
        <v>17256.8</v>
      </c>
      <c r="C9" s="176">
        <f>C110</f>
        <v>17256.8</v>
      </c>
      <c r="D9" s="147">
        <f t="shared" si="0"/>
        <v>100</v>
      </c>
      <c r="E9" s="179"/>
    </row>
    <row r="10" spans="1:5" s="39" customFormat="1" ht="60">
      <c r="A10" s="175" t="s">
        <v>47</v>
      </c>
      <c r="B10" s="176">
        <f>B123</f>
        <v>744661.20000000007</v>
      </c>
      <c r="C10" s="176">
        <f>C123</f>
        <v>744608.60000000009</v>
      </c>
      <c r="D10" s="147">
        <f t="shared" si="0"/>
        <v>99.992936385029864</v>
      </c>
      <c r="E10" s="177"/>
    </row>
    <row r="11" spans="1:5" s="39" customFormat="1" ht="60.75" customHeight="1">
      <c r="A11" s="175" t="s">
        <v>70</v>
      </c>
      <c r="B11" s="176">
        <f>B137</f>
        <v>31851.9</v>
      </c>
      <c r="C11" s="176">
        <f>C137</f>
        <v>31521.3</v>
      </c>
      <c r="D11" s="147">
        <f t="shared" si="0"/>
        <v>98.962071336403795</v>
      </c>
      <c r="E11" s="73"/>
    </row>
    <row r="12" spans="1:5" s="39" customFormat="1" ht="30">
      <c r="A12" s="175" t="s">
        <v>71</v>
      </c>
      <c r="B12" s="176">
        <f>B149</f>
        <v>6291.9</v>
      </c>
      <c r="C12" s="176">
        <f>C149</f>
        <v>4752.2</v>
      </c>
      <c r="D12" s="147">
        <f t="shared" si="0"/>
        <v>75.528854559036219</v>
      </c>
      <c r="E12" s="73"/>
    </row>
    <row r="13" spans="1:5" s="39" customFormat="1" ht="30">
      <c r="A13" s="175" t="s">
        <v>72</v>
      </c>
      <c r="B13" s="176">
        <f>B159</f>
        <v>191747.4</v>
      </c>
      <c r="C13" s="176">
        <f>C159</f>
        <v>184075.90000000002</v>
      </c>
      <c r="D13" s="147">
        <f t="shared" si="0"/>
        <v>95.999163482790394</v>
      </c>
      <c r="E13" s="73"/>
    </row>
    <row r="14" spans="1:5" s="39" customFormat="1" ht="45">
      <c r="A14" s="175" t="s">
        <v>73</v>
      </c>
      <c r="B14" s="176">
        <f>B174</f>
        <v>13802.5</v>
      </c>
      <c r="C14" s="176">
        <f>C174</f>
        <v>13782.5</v>
      </c>
      <c r="D14" s="147">
        <f t="shared" si="0"/>
        <v>99.855098714001088</v>
      </c>
      <c r="E14" s="73"/>
    </row>
    <row r="15" spans="1:5" s="39" customFormat="1" ht="45.75" customHeight="1">
      <c r="A15" s="175" t="s">
        <v>74</v>
      </c>
      <c r="B15" s="176">
        <f>B190</f>
        <v>36416</v>
      </c>
      <c r="C15" s="176">
        <f>C190</f>
        <v>36416</v>
      </c>
      <c r="D15" s="147">
        <f t="shared" si="0"/>
        <v>100</v>
      </c>
      <c r="E15" s="73"/>
    </row>
    <row r="16" spans="1:5" s="39" customFormat="1" ht="30">
      <c r="A16" s="175" t="s">
        <v>75</v>
      </c>
      <c r="B16" s="176">
        <f>B206</f>
        <v>21384</v>
      </c>
      <c r="C16" s="176">
        <f>C206</f>
        <v>19816.699999999997</v>
      </c>
      <c r="D16" s="147">
        <f t="shared" si="0"/>
        <v>92.67068836513279</v>
      </c>
      <c r="E16" s="73"/>
    </row>
    <row r="17" spans="1:5" s="39" customFormat="1" ht="30">
      <c r="A17" s="175" t="s">
        <v>120</v>
      </c>
      <c r="B17" s="176">
        <f>B222</f>
        <v>73226.100000000006</v>
      </c>
      <c r="C17" s="176">
        <f>C222</f>
        <v>70397.2</v>
      </c>
      <c r="D17" s="147">
        <f t="shared" si="0"/>
        <v>96.136759980389499</v>
      </c>
      <c r="E17" s="73"/>
    </row>
    <row r="18" spans="1:5" s="70" customFormat="1" ht="45">
      <c r="A18" s="175" t="s">
        <v>76</v>
      </c>
      <c r="B18" s="176">
        <f>B236</f>
        <v>75565.5</v>
      </c>
      <c r="C18" s="176">
        <f>C236</f>
        <v>74740.099999999991</v>
      </c>
      <c r="D18" s="147">
        <f t="shared" si="0"/>
        <v>98.907702589144506</v>
      </c>
      <c r="E18" s="71"/>
    </row>
    <row r="19" spans="1:5" s="39" customFormat="1" ht="30">
      <c r="A19" s="175" t="s">
        <v>77</v>
      </c>
      <c r="B19" s="176">
        <f>B252</f>
        <v>30261</v>
      </c>
      <c r="C19" s="176">
        <f>C252</f>
        <v>28996.9</v>
      </c>
      <c r="D19" s="147">
        <f t="shared" si="0"/>
        <v>95.822676051683686</v>
      </c>
      <c r="E19" s="73"/>
    </row>
    <row r="20" spans="1:5" s="39" customFormat="1" ht="45">
      <c r="A20" s="175" t="s">
        <v>78</v>
      </c>
      <c r="B20" s="176">
        <f>B263</f>
        <v>462018.7</v>
      </c>
      <c r="C20" s="176">
        <f>C263</f>
        <v>449685.8</v>
      </c>
      <c r="D20" s="147">
        <f t="shared" si="0"/>
        <v>97.330649170693732</v>
      </c>
      <c r="E20" s="73"/>
    </row>
    <row r="21" spans="1:5" s="70" customFormat="1" ht="45">
      <c r="A21" s="175" t="s">
        <v>79</v>
      </c>
      <c r="B21" s="176">
        <f>B276</f>
        <v>325949.7</v>
      </c>
      <c r="C21" s="176">
        <f>C276</f>
        <v>301048.59999999998</v>
      </c>
      <c r="D21" s="147">
        <f t="shared" si="0"/>
        <v>92.360447026028851</v>
      </c>
      <c r="E21" s="71"/>
    </row>
    <row r="22" spans="1:5" s="185" customFormat="1" ht="16.899999999999999" customHeight="1">
      <c r="A22" s="181" t="s">
        <v>39</v>
      </c>
      <c r="B22" s="182">
        <f>B6+B7+B8+B9+B10+B11+B12+B13+B14+B15+B16+B17+B18+B19+B20+B21</f>
        <v>5285927.7999999989</v>
      </c>
      <c r="C22" s="182">
        <f>C6+C7+C8+C9+C10+C11+C12+C13+C14+C15+C16+C17+C18+C19+C20+C21</f>
        <v>4879711.1999999993</v>
      </c>
      <c r="D22" s="183">
        <f t="shared" si="0"/>
        <v>92.315131508228319</v>
      </c>
      <c r="E22" s="184"/>
    </row>
    <row r="23" spans="1:5" s="185" customFormat="1" ht="16.899999999999999" customHeight="1">
      <c r="A23" s="186"/>
      <c r="B23" s="187"/>
      <c r="C23" s="187"/>
      <c r="D23" s="188"/>
      <c r="E23" s="184"/>
    </row>
    <row r="24" spans="1:5" s="20" customFormat="1" ht="30" customHeight="1">
      <c r="A24" s="257" t="s">
        <v>142</v>
      </c>
      <c r="B24" s="257"/>
      <c r="C24" s="257"/>
      <c r="D24" s="257"/>
      <c r="E24" s="189"/>
    </row>
    <row r="25" spans="1:5" s="20" customFormat="1" ht="15.75" customHeight="1">
      <c r="A25" s="82"/>
      <c r="B25" s="82"/>
      <c r="D25" s="12" t="s">
        <v>35</v>
      </c>
      <c r="E25" s="98"/>
    </row>
    <row r="26" spans="1:5" s="20" customFormat="1" ht="75">
      <c r="A26" s="21" t="s">
        <v>46</v>
      </c>
      <c r="B26" s="21" t="s">
        <v>114</v>
      </c>
      <c r="C26" s="21" t="s">
        <v>145</v>
      </c>
      <c r="D26" s="21" t="s">
        <v>50</v>
      </c>
      <c r="E26" s="190"/>
    </row>
    <row r="27" spans="1:5" s="20" customFormat="1" ht="28.5">
      <c r="A27" s="191" t="s">
        <v>67</v>
      </c>
      <c r="B27" s="192">
        <f>B28+B37+B42</f>
        <v>858033.30000000016</v>
      </c>
      <c r="C27" s="192">
        <f>C28+C37+C42</f>
        <v>529347.6</v>
      </c>
      <c r="D27" s="192">
        <f t="shared" ref="D27:D48" si="1">C27/B27*100</f>
        <v>61.693130091804115</v>
      </c>
      <c r="E27" s="193"/>
    </row>
    <row r="28" spans="1:5" s="185" customFormat="1" ht="15" customHeight="1">
      <c r="A28" s="191" t="s">
        <v>116</v>
      </c>
      <c r="B28" s="192">
        <f>B29+B33</f>
        <v>834624.30000000016</v>
      </c>
      <c r="C28" s="192">
        <f t="shared" ref="C28" si="2">C29+C33</f>
        <v>505938.6</v>
      </c>
      <c r="D28" s="192">
        <f t="shared" si="1"/>
        <v>60.618723897686642</v>
      </c>
      <c r="E28" s="193"/>
    </row>
    <row r="29" spans="1:5" s="20" customFormat="1" ht="15" customHeight="1">
      <c r="A29" s="194" t="s">
        <v>115</v>
      </c>
      <c r="B29" s="195">
        <f>B30+B31+B32</f>
        <v>831997.00000000012</v>
      </c>
      <c r="C29" s="195">
        <f t="shared" ref="C29" si="3">C30+C31+C32</f>
        <v>503343.19999999995</v>
      </c>
      <c r="D29" s="195">
        <f t="shared" si="1"/>
        <v>60.498198911774907</v>
      </c>
      <c r="E29" s="196"/>
    </row>
    <row r="30" spans="1:5" s="20" customFormat="1" ht="15" customHeight="1">
      <c r="A30" s="197" t="s">
        <v>3</v>
      </c>
      <c r="B30" s="195">
        <v>13344.8</v>
      </c>
      <c r="C30" s="195">
        <v>13344.8</v>
      </c>
      <c r="D30" s="195">
        <f t="shared" si="1"/>
        <v>100</v>
      </c>
      <c r="E30" s="196"/>
    </row>
    <row r="31" spans="1:5" s="20" customFormat="1" ht="15" customHeight="1">
      <c r="A31" s="197" t="s">
        <v>2</v>
      </c>
      <c r="B31" s="195">
        <v>735449.4</v>
      </c>
      <c r="C31" s="195">
        <v>439664.1</v>
      </c>
      <c r="D31" s="195">
        <f t="shared" si="1"/>
        <v>59.781692663016649</v>
      </c>
      <c r="E31" s="196"/>
    </row>
    <row r="32" spans="1:5" s="20" customFormat="1" ht="15" customHeight="1">
      <c r="A32" s="197" t="s">
        <v>1</v>
      </c>
      <c r="B32" s="198">
        <v>83202.8</v>
      </c>
      <c r="C32" s="198">
        <v>50334.3</v>
      </c>
      <c r="D32" s="195">
        <f t="shared" si="1"/>
        <v>60.49592081035734</v>
      </c>
      <c r="E32" s="199"/>
    </row>
    <row r="33" spans="1:5" s="20" customFormat="1" ht="30">
      <c r="A33" s="200" t="s">
        <v>117</v>
      </c>
      <c r="B33" s="201">
        <f>B34+B35+B36</f>
        <v>2627.3</v>
      </c>
      <c r="C33" s="201">
        <f>C34+C35+C36</f>
        <v>2595.4</v>
      </c>
      <c r="D33" s="151">
        <f t="shared" si="1"/>
        <v>98.785825752673844</v>
      </c>
      <c r="E33" s="202"/>
    </row>
    <row r="34" spans="1:5" s="20" customFormat="1" ht="15" customHeight="1">
      <c r="A34" s="197" t="s">
        <v>3</v>
      </c>
      <c r="B34" s="198">
        <v>1014.4</v>
      </c>
      <c r="C34" s="198">
        <v>1002.1</v>
      </c>
      <c r="D34" s="142">
        <f t="shared" si="1"/>
        <v>98.787460567823345</v>
      </c>
      <c r="E34" s="199"/>
    </row>
    <row r="35" spans="1:5" s="20" customFormat="1" ht="15" customHeight="1">
      <c r="A35" s="197" t="s">
        <v>2</v>
      </c>
      <c r="B35" s="198">
        <v>1586.6</v>
      </c>
      <c r="C35" s="198">
        <v>1567.4</v>
      </c>
      <c r="D35" s="142">
        <f t="shared" si="1"/>
        <v>98.789865120383226</v>
      </c>
      <c r="E35" s="199"/>
    </row>
    <row r="36" spans="1:5" s="20" customFormat="1" ht="17.25" customHeight="1">
      <c r="A36" s="197" t="s">
        <v>1</v>
      </c>
      <c r="B36" s="198">
        <v>26.3</v>
      </c>
      <c r="C36" s="198">
        <v>25.9</v>
      </c>
      <c r="D36" s="142">
        <f t="shared" si="1"/>
        <v>98.479087452471475</v>
      </c>
      <c r="E36" s="199"/>
    </row>
    <row r="37" spans="1:5" s="185" customFormat="1" ht="15" customHeight="1">
      <c r="A37" s="81" t="s">
        <v>118</v>
      </c>
      <c r="B37" s="203">
        <f>B38</f>
        <v>17987.7</v>
      </c>
      <c r="C37" s="203">
        <f>C38</f>
        <v>17987.7</v>
      </c>
      <c r="D37" s="192">
        <f t="shared" si="1"/>
        <v>100</v>
      </c>
      <c r="E37" s="204"/>
    </row>
    <row r="38" spans="1:5" s="20" customFormat="1" ht="30" customHeight="1">
      <c r="A38" s="200" t="s">
        <v>66</v>
      </c>
      <c r="B38" s="205">
        <f>B39+B40+B41</f>
        <v>17987.7</v>
      </c>
      <c r="C38" s="205">
        <f>C39+C40+C41</f>
        <v>17987.7</v>
      </c>
      <c r="D38" s="151">
        <f t="shared" si="1"/>
        <v>100</v>
      </c>
      <c r="E38" s="206"/>
    </row>
    <row r="39" spans="1:5" s="20" customFormat="1" ht="15" customHeight="1">
      <c r="A39" s="197" t="s">
        <v>3</v>
      </c>
      <c r="B39" s="198">
        <v>6068.5</v>
      </c>
      <c r="C39" s="198">
        <v>6068.5</v>
      </c>
      <c r="D39" s="195">
        <f t="shared" si="1"/>
        <v>100</v>
      </c>
      <c r="E39" s="199"/>
    </row>
    <row r="40" spans="1:5" s="20" customFormat="1" ht="15" customHeight="1">
      <c r="A40" s="197" t="s">
        <v>2</v>
      </c>
      <c r="B40" s="198">
        <v>9491.7000000000007</v>
      </c>
      <c r="C40" s="198">
        <v>9491.7000000000007</v>
      </c>
      <c r="D40" s="195">
        <f t="shared" si="1"/>
        <v>100</v>
      </c>
      <c r="E40" s="199"/>
    </row>
    <row r="41" spans="1:5" s="20" customFormat="1" ht="15" customHeight="1">
      <c r="A41" s="197" t="s">
        <v>1</v>
      </c>
      <c r="B41" s="198">
        <v>2427.5</v>
      </c>
      <c r="C41" s="198">
        <v>2427.5</v>
      </c>
      <c r="D41" s="195">
        <f t="shared" si="1"/>
        <v>100</v>
      </c>
      <c r="E41" s="199"/>
    </row>
    <row r="42" spans="1:5" s="185" customFormat="1" ht="42.75" customHeight="1">
      <c r="A42" s="81" t="s">
        <v>119</v>
      </c>
      <c r="B42" s="237">
        <f>B43+B46</f>
        <v>5421.3</v>
      </c>
      <c r="C42" s="237">
        <f t="shared" ref="C42" si="4">C43+C46</f>
        <v>5421.3</v>
      </c>
      <c r="D42" s="192">
        <f t="shared" si="1"/>
        <v>100</v>
      </c>
      <c r="E42" s="207"/>
    </row>
    <row r="43" spans="1:5" s="20" customFormat="1" ht="29.25" customHeight="1">
      <c r="A43" s="9" t="s">
        <v>94</v>
      </c>
      <c r="B43" s="201">
        <f>SUM(B44:B45)</f>
        <v>286.10000000000002</v>
      </c>
      <c r="C43" s="201">
        <f>SUM(C44:C45)</f>
        <v>286.10000000000002</v>
      </c>
      <c r="D43" s="195">
        <f t="shared" si="1"/>
        <v>100</v>
      </c>
      <c r="E43" s="204"/>
    </row>
    <row r="44" spans="1:5" s="20" customFormat="1" ht="15" customHeight="1">
      <c r="A44" s="197" t="s">
        <v>2</v>
      </c>
      <c r="B44" s="198">
        <v>271.8</v>
      </c>
      <c r="C44" s="198">
        <v>271.8</v>
      </c>
      <c r="D44" s="195">
        <f t="shared" si="1"/>
        <v>100</v>
      </c>
      <c r="E44" s="199"/>
    </row>
    <row r="45" spans="1:5" s="20" customFormat="1" ht="15" customHeight="1">
      <c r="A45" s="197" t="s">
        <v>1</v>
      </c>
      <c r="B45" s="198">
        <v>14.3</v>
      </c>
      <c r="C45" s="198">
        <v>14.3</v>
      </c>
      <c r="D45" s="195">
        <f t="shared" si="1"/>
        <v>100</v>
      </c>
      <c r="E45" s="199"/>
    </row>
    <row r="46" spans="1:5" s="20" customFormat="1" ht="30">
      <c r="A46" s="9" t="s">
        <v>108</v>
      </c>
      <c r="B46" s="208">
        <f>B47+B48</f>
        <v>5135.2</v>
      </c>
      <c r="C46" s="208">
        <f t="shared" ref="C46" si="5">C47+C48</f>
        <v>5135.2</v>
      </c>
      <c r="D46" s="195">
        <f t="shared" si="1"/>
        <v>100</v>
      </c>
      <c r="E46" s="199"/>
    </row>
    <row r="47" spans="1:5" s="20" customFormat="1">
      <c r="A47" s="197" t="s">
        <v>2</v>
      </c>
      <c r="B47" s="198">
        <v>4878.3999999999996</v>
      </c>
      <c r="C47" s="198">
        <v>4878.3999999999996</v>
      </c>
      <c r="D47" s="195">
        <f t="shared" si="1"/>
        <v>100</v>
      </c>
      <c r="E47" s="199"/>
    </row>
    <row r="48" spans="1:5" s="20" customFormat="1">
      <c r="A48" s="197" t="s">
        <v>1</v>
      </c>
      <c r="B48" s="198">
        <v>256.8</v>
      </c>
      <c r="C48" s="198">
        <v>256.8</v>
      </c>
      <c r="D48" s="195">
        <f t="shared" si="1"/>
        <v>100</v>
      </c>
      <c r="E48" s="199"/>
    </row>
    <row r="49" spans="1:5" s="20" customFormat="1" ht="12" customHeight="1">
      <c r="A49" s="209"/>
      <c r="B49" s="210"/>
      <c r="C49" s="210"/>
      <c r="D49" s="211"/>
      <c r="E49" s="174"/>
    </row>
    <row r="50" spans="1:5" s="20" customFormat="1" ht="37.5" customHeight="1">
      <c r="A50" s="257" t="s">
        <v>143</v>
      </c>
      <c r="B50" s="257"/>
      <c r="C50" s="257"/>
      <c r="D50" s="257"/>
      <c r="E50" s="174"/>
    </row>
    <row r="51" spans="1:5" s="20" customFormat="1" ht="17.25" customHeight="1">
      <c r="A51" s="212"/>
      <c r="B51" s="212"/>
      <c r="C51" s="212"/>
      <c r="D51" s="12" t="s">
        <v>35</v>
      </c>
      <c r="E51" s="174"/>
    </row>
    <row r="52" spans="1:5" s="20" customFormat="1" ht="75">
      <c r="A52" s="21" t="s">
        <v>46</v>
      </c>
      <c r="B52" s="21" t="s">
        <v>114</v>
      </c>
      <c r="C52" s="21" t="s">
        <v>145</v>
      </c>
      <c r="D52" s="21" t="s">
        <v>50</v>
      </c>
      <c r="E52" s="174"/>
    </row>
    <row r="53" spans="1:5" s="19" customFormat="1" ht="32.25" customHeight="1">
      <c r="A53" s="213" t="s">
        <v>95</v>
      </c>
      <c r="B53" s="214">
        <f>B54+B57</f>
        <v>1676.8</v>
      </c>
      <c r="C53" s="214">
        <f t="shared" ref="C53" si="6">C54+C57</f>
        <v>1479.7</v>
      </c>
      <c r="D53" s="215">
        <f t="shared" ref="D53:D58" si="7">C53/B53*100</f>
        <v>88.245467557251914</v>
      </c>
      <c r="E53" s="24"/>
    </row>
    <row r="54" spans="1:5" s="19" customFormat="1" ht="17.25" customHeight="1">
      <c r="A54" s="60" t="s">
        <v>100</v>
      </c>
      <c r="B54" s="216">
        <f>B55</f>
        <v>745</v>
      </c>
      <c r="C54" s="216">
        <f>C55</f>
        <v>745</v>
      </c>
      <c r="D54" s="215">
        <f t="shared" si="7"/>
        <v>100</v>
      </c>
      <c r="E54" s="24"/>
    </row>
    <row r="55" spans="1:5" s="19" customFormat="1" ht="66.75" customHeight="1">
      <c r="A55" s="217" t="s">
        <v>68</v>
      </c>
      <c r="B55" s="218">
        <f t="shared" ref="B55:C55" si="8">B56</f>
        <v>745</v>
      </c>
      <c r="C55" s="218">
        <f t="shared" si="8"/>
        <v>745</v>
      </c>
      <c r="D55" s="219">
        <f t="shared" si="7"/>
        <v>100</v>
      </c>
      <c r="E55" s="24"/>
    </row>
    <row r="56" spans="1:5" s="19" customFormat="1" ht="51">
      <c r="A56" s="220" t="s">
        <v>134</v>
      </c>
      <c r="B56" s="221">
        <f>B102</f>
        <v>745</v>
      </c>
      <c r="C56" s="221">
        <f>C102</f>
        <v>745</v>
      </c>
      <c r="D56" s="222">
        <f t="shared" si="7"/>
        <v>100</v>
      </c>
      <c r="E56" s="24"/>
    </row>
    <row r="57" spans="1:5" s="19" customFormat="1" ht="40.5" customHeight="1">
      <c r="A57" s="60" t="s">
        <v>130</v>
      </c>
      <c r="B57" s="216">
        <f>B58</f>
        <v>931.8</v>
      </c>
      <c r="C57" s="216">
        <f>C58</f>
        <v>734.7</v>
      </c>
      <c r="D57" s="215">
        <f t="shared" si="7"/>
        <v>78.847392144236977</v>
      </c>
      <c r="E57" s="24"/>
    </row>
    <row r="58" spans="1:5" s="19" customFormat="1" ht="94.5" customHeight="1">
      <c r="A58" s="223" t="s">
        <v>135</v>
      </c>
      <c r="B58" s="218">
        <f>B281</f>
        <v>931.8</v>
      </c>
      <c r="C58" s="218">
        <f>C281</f>
        <v>734.7</v>
      </c>
      <c r="D58" s="219">
        <f t="shared" si="7"/>
        <v>78.847392144236977</v>
      </c>
      <c r="E58" s="24"/>
    </row>
    <row r="59" spans="1:5" s="19" customFormat="1" ht="9.75" customHeight="1">
      <c r="A59" s="14"/>
      <c r="B59" s="22"/>
      <c r="C59" s="22"/>
      <c r="D59" s="23"/>
      <c r="E59" s="24"/>
    </row>
    <row r="60" spans="1:5" s="103" customFormat="1" ht="18.600000000000001" customHeight="1">
      <c r="A60" s="257" t="s">
        <v>40</v>
      </c>
      <c r="B60" s="257"/>
      <c r="C60" s="257"/>
      <c r="D60" s="257"/>
      <c r="E60" s="257"/>
    </row>
    <row r="61" spans="1:5" s="103" customFormat="1" ht="19.899999999999999" customHeight="1">
      <c r="A61" s="255" t="s">
        <v>41</v>
      </c>
      <c r="B61" s="255"/>
      <c r="C61" s="255"/>
      <c r="D61" s="255"/>
      <c r="E61" s="255"/>
    </row>
    <row r="62" spans="1:5" s="103" customFormat="1" ht="20.25" customHeight="1">
      <c r="A62" s="255" t="s">
        <v>136</v>
      </c>
      <c r="B62" s="255"/>
      <c r="C62" s="255"/>
      <c r="D62" s="255"/>
      <c r="E62" s="255"/>
    </row>
    <row r="63" spans="1:5" s="46" customFormat="1" ht="31.15" customHeight="1">
      <c r="A63" s="255" t="s">
        <v>7</v>
      </c>
      <c r="B63" s="255"/>
      <c r="C63" s="255"/>
      <c r="D63" s="255"/>
      <c r="E63" s="255"/>
    </row>
    <row r="64" spans="1:5" s="103" customFormat="1" ht="15.6" customHeight="1">
      <c r="A64" s="154"/>
      <c r="B64" s="155"/>
      <c r="D64" s="156"/>
      <c r="E64" s="165" t="s">
        <v>35</v>
      </c>
    </row>
    <row r="65" spans="1:8" s="20" customFormat="1" ht="77.25" customHeight="1">
      <c r="A65" s="21" t="s">
        <v>46</v>
      </c>
      <c r="B65" s="21" t="s">
        <v>114</v>
      </c>
      <c r="C65" s="21" t="s">
        <v>145</v>
      </c>
      <c r="D65" s="21" t="s">
        <v>50</v>
      </c>
      <c r="E65" s="21" t="s">
        <v>96</v>
      </c>
    </row>
    <row r="66" spans="1:8" ht="17.45" customHeight="1">
      <c r="A66" s="81" t="s">
        <v>6</v>
      </c>
      <c r="B66" s="61">
        <f>B70+B71+B72+B74+B75+B76+B77</f>
        <v>2784148.0999999992</v>
      </c>
      <c r="C66" s="61">
        <f>C70+C71+C72+C74+C75+C76+C77</f>
        <v>2432472.0999999996</v>
      </c>
      <c r="D66" s="62">
        <f t="shared" ref="D66:D77" si="9">C66/B66*100</f>
        <v>87.368631718980765</v>
      </c>
      <c r="E66" s="166"/>
    </row>
    <row r="67" spans="1:8" ht="17.45" customHeight="1">
      <c r="A67" s="124" t="s">
        <v>1</v>
      </c>
      <c r="B67" s="65">
        <v>440573.6</v>
      </c>
      <c r="C67" s="65">
        <v>400622</v>
      </c>
      <c r="D67" s="102">
        <f t="shared" si="9"/>
        <v>90.931912397837735</v>
      </c>
      <c r="E67" s="166"/>
    </row>
    <row r="68" spans="1:8" ht="17.45" customHeight="1">
      <c r="A68" s="124" t="s">
        <v>2</v>
      </c>
      <c r="B68" s="65">
        <v>2282988</v>
      </c>
      <c r="C68" s="65">
        <v>1972261.6</v>
      </c>
      <c r="D68" s="102">
        <f t="shared" si="9"/>
        <v>86.389486059497472</v>
      </c>
      <c r="E68" s="166"/>
    </row>
    <row r="69" spans="1:8" ht="17.45" customHeight="1">
      <c r="A69" s="64" t="s">
        <v>3</v>
      </c>
      <c r="B69" s="167">
        <v>60586.5</v>
      </c>
      <c r="C69" s="167">
        <v>59588.5</v>
      </c>
      <c r="D69" s="102">
        <f t="shared" si="9"/>
        <v>98.352768355986896</v>
      </c>
      <c r="E69" s="166"/>
    </row>
    <row r="70" spans="1:8" s="27" customFormat="1" ht="24" customHeight="1">
      <c r="A70" s="11" t="s">
        <v>42</v>
      </c>
      <c r="B70" s="168">
        <v>816340.7</v>
      </c>
      <c r="C70" s="168">
        <v>807717.7</v>
      </c>
      <c r="D70" s="101">
        <f t="shared" si="9"/>
        <v>98.943700834712772</v>
      </c>
      <c r="E70" s="169"/>
    </row>
    <row r="71" spans="1:8" s="28" customFormat="1" ht="329.25" customHeight="1">
      <c r="A71" s="164" t="s">
        <v>0</v>
      </c>
      <c r="B71" s="170">
        <v>851987.7</v>
      </c>
      <c r="C71" s="170">
        <v>520915.8</v>
      </c>
      <c r="D71" s="101">
        <f t="shared" si="9"/>
        <v>61.141234785431763</v>
      </c>
      <c r="E71" s="247" t="s">
        <v>167</v>
      </c>
      <c r="F71" s="242"/>
    </row>
    <row r="72" spans="1:8" s="28" customFormat="1" ht="25.5" customHeight="1">
      <c r="A72" s="171" t="s">
        <v>4</v>
      </c>
      <c r="B72" s="168">
        <v>891477.2</v>
      </c>
      <c r="C72" s="168">
        <v>890392.3</v>
      </c>
      <c r="D72" s="101">
        <f t="shared" si="9"/>
        <v>99.878303113080193</v>
      </c>
      <c r="E72" s="224"/>
    </row>
    <row r="73" spans="1:8" s="28" customFormat="1" ht="75">
      <c r="A73" s="21" t="s">
        <v>46</v>
      </c>
      <c r="B73" s="21" t="s">
        <v>114</v>
      </c>
      <c r="C73" s="21" t="s">
        <v>145</v>
      </c>
      <c r="D73" s="21" t="s">
        <v>50</v>
      </c>
      <c r="E73" s="21" t="s">
        <v>96</v>
      </c>
    </row>
    <row r="74" spans="1:8" s="28" customFormat="1" ht="90">
      <c r="A74" s="171" t="s">
        <v>43</v>
      </c>
      <c r="B74" s="168">
        <v>38468.800000000003</v>
      </c>
      <c r="C74" s="168">
        <v>35844.1</v>
      </c>
      <c r="D74" s="101">
        <f t="shared" si="9"/>
        <v>93.177068169529591</v>
      </c>
      <c r="E74" s="128" t="s">
        <v>144</v>
      </c>
    </row>
    <row r="75" spans="1:8" s="27" customFormat="1" ht="30">
      <c r="A75" s="172" t="s">
        <v>5</v>
      </c>
      <c r="B75" s="168">
        <v>152119.5</v>
      </c>
      <c r="C75" s="168">
        <v>144242.1</v>
      </c>
      <c r="D75" s="101">
        <f t="shared" si="9"/>
        <v>94.821571198958722</v>
      </c>
      <c r="E75" s="226" t="s">
        <v>129</v>
      </c>
      <c r="H75" s="27" t="s">
        <v>62</v>
      </c>
    </row>
    <row r="76" spans="1:8" s="29" customFormat="1">
      <c r="A76" s="173" t="s">
        <v>44</v>
      </c>
      <c r="B76" s="168">
        <v>15303.8</v>
      </c>
      <c r="C76" s="168">
        <v>15303.8</v>
      </c>
      <c r="D76" s="101">
        <f t="shared" si="9"/>
        <v>100</v>
      </c>
      <c r="E76" s="225"/>
    </row>
    <row r="77" spans="1:8" s="29" customFormat="1">
      <c r="A77" s="172" t="s">
        <v>45</v>
      </c>
      <c r="B77" s="168">
        <v>18450.400000000001</v>
      </c>
      <c r="C77" s="168">
        <v>18056.3</v>
      </c>
      <c r="D77" s="101">
        <f t="shared" si="9"/>
        <v>97.864002948445545</v>
      </c>
      <c r="E77" s="227"/>
    </row>
    <row r="78" spans="1:8" s="29" customFormat="1" ht="18" customHeight="1">
      <c r="A78" s="2"/>
      <c r="B78" s="30"/>
      <c r="C78" s="30"/>
      <c r="D78" s="31"/>
      <c r="E78" s="32"/>
    </row>
    <row r="79" spans="1:8" s="45" customFormat="1" ht="36.75" customHeight="1">
      <c r="A79" s="257" t="s">
        <v>139</v>
      </c>
      <c r="B79" s="257"/>
      <c r="C79" s="257"/>
      <c r="D79" s="257"/>
      <c r="E79" s="257"/>
    </row>
    <row r="80" spans="1:8" s="103" customFormat="1" ht="15.75" customHeight="1">
      <c r="A80" s="255" t="s">
        <v>11</v>
      </c>
      <c r="B80" s="255"/>
      <c r="C80" s="255"/>
      <c r="D80" s="255"/>
      <c r="E80" s="255"/>
    </row>
    <row r="81" spans="1:5" s="243" customFormat="1" ht="32.25" customHeight="1">
      <c r="A81" s="256" t="s">
        <v>146</v>
      </c>
      <c r="B81" s="256"/>
      <c r="C81" s="256"/>
      <c r="D81" s="256"/>
      <c r="E81" s="256"/>
    </row>
    <row r="82" spans="1:5" s="46" customFormat="1" ht="48" customHeight="1">
      <c r="A82" s="256" t="s">
        <v>147</v>
      </c>
      <c r="B82" s="256"/>
      <c r="C82" s="256"/>
      <c r="D82" s="256"/>
      <c r="E82" s="256"/>
    </row>
    <row r="83" spans="1:5" s="103" customFormat="1" ht="16.899999999999999" customHeight="1">
      <c r="A83" s="104"/>
      <c r="B83" s="104"/>
      <c r="D83" s="163"/>
      <c r="E83" s="59" t="s">
        <v>35</v>
      </c>
    </row>
    <row r="84" spans="1:5" s="20" customFormat="1" ht="78.75" customHeight="1">
      <c r="A84" s="21" t="s">
        <v>46</v>
      </c>
      <c r="B84" s="21" t="s">
        <v>114</v>
      </c>
      <c r="C84" s="21" t="s">
        <v>145</v>
      </c>
      <c r="D84" s="21" t="s">
        <v>50</v>
      </c>
      <c r="E84" s="21" t="s">
        <v>96</v>
      </c>
    </row>
    <row r="85" spans="1:5" ht="17.45" customHeight="1">
      <c r="A85" s="60" t="s">
        <v>6</v>
      </c>
      <c r="B85" s="61">
        <f>B88</f>
        <v>201651.3</v>
      </c>
      <c r="C85" s="61">
        <f>C88</f>
        <v>200444.79999999999</v>
      </c>
      <c r="D85" s="61">
        <f>D88</f>
        <v>99.401689946952985</v>
      </c>
      <c r="E85" s="63"/>
    </row>
    <row r="86" spans="1:5">
      <c r="A86" s="64" t="s">
        <v>1</v>
      </c>
      <c r="B86" s="65">
        <v>194587.1</v>
      </c>
      <c r="C86" s="65">
        <v>193380.6</v>
      </c>
      <c r="D86" s="66">
        <f>C86/B86*100</f>
        <v>99.379969175757282</v>
      </c>
      <c r="E86" s="63"/>
    </row>
    <row r="87" spans="1:5">
      <c r="A87" s="64" t="s">
        <v>2</v>
      </c>
      <c r="B87" s="65">
        <v>7064.2</v>
      </c>
      <c r="C87" s="65">
        <v>7064.2</v>
      </c>
      <c r="D87" s="66">
        <f>C87/B87*100</f>
        <v>100</v>
      </c>
      <c r="E87" s="63"/>
    </row>
    <row r="88" spans="1:5" s="35" customFormat="1" ht="30">
      <c r="A88" s="164" t="s">
        <v>8</v>
      </c>
      <c r="B88" s="101">
        <v>201651.3</v>
      </c>
      <c r="C88" s="101">
        <v>200444.79999999999</v>
      </c>
      <c r="D88" s="66">
        <f>C88/B88*100</f>
        <v>99.401689946952985</v>
      </c>
      <c r="E88" s="128"/>
    </row>
    <row r="89" spans="1:5" s="35" customFormat="1" ht="8.25" customHeight="1">
      <c r="A89" s="33"/>
      <c r="B89" s="30"/>
      <c r="C89" s="30"/>
      <c r="D89" s="34"/>
      <c r="E89" s="34"/>
    </row>
    <row r="90" spans="1:5" s="25" customFormat="1" ht="18.600000000000001" customHeight="1">
      <c r="A90" s="257" t="s">
        <v>97</v>
      </c>
      <c r="B90" s="257"/>
      <c r="C90" s="257"/>
      <c r="D90" s="257"/>
      <c r="E90" s="257"/>
    </row>
    <row r="91" spans="1:5" s="25" customFormat="1" ht="15.75">
      <c r="A91" s="255" t="s">
        <v>98</v>
      </c>
      <c r="B91" s="255"/>
      <c r="C91" s="255"/>
      <c r="D91" s="255"/>
      <c r="E91" s="255"/>
    </row>
    <row r="92" spans="1:5" s="25" customFormat="1" ht="20.25" customHeight="1">
      <c r="A92" s="255" t="s">
        <v>10</v>
      </c>
      <c r="B92" s="255"/>
      <c r="C92" s="255"/>
      <c r="D92" s="255"/>
      <c r="E92" s="255"/>
    </row>
    <row r="93" spans="1:5" s="26" customFormat="1" ht="31.5" customHeight="1">
      <c r="A93" s="256" t="s">
        <v>148</v>
      </c>
      <c r="B93" s="256"/>
      <c r="C93" s="256"/>
      <c r="D93" s="256"/>
      <c r="E93" s="256"/>
    </row>
    <row r="94" spans="1:5" s="25" customFormat="1" ht="23.25" customHeight="1">
      <c r="A94" s="154"/>
      <c r="B94" s="155"/>
      <c r="C94" s="103"/>
      <c r="D94" s="156"/>
      <c r="E94" s="59" t="s">
        <v>35</v>
      </c>
    </row>
    <row r="95" spans="1:5" s="19" customFormat="1" ht="75">
      <c r="A95" s="21" t="s">
        <v>46</v>
      </c>
      <c r="B95" s="21" t="s">
        <v>114</v>
      </c>
      <c r="C95" s="21" t="s">
        <v>145</v>
      </c>
      <c r="D95" s="21" t="s">
        <v>50</v>
      </c>
      <c r="E95" s="21" t="s">
        <v>96</v>
      </c>
    </row>
    <row r="96" spans="1:5" ht="17.45" customHeight="1">
      <c r="A96" s="60" t="s">
        <v>6</v>
      </c>
      <c r="B96" s="61">
        <f>B100+B101</f>
        <v>269695.7</v>
      </c>
      <c r="C96" s="61">
        <f t="shared" ref="C96" si="10">C100+C101</f>
        <v>269695.7</v>
      </c>
      <c r="D96" s="62">
        <f t="shared" ref="D96:D102" si="11">C96/B96*100</f>
        <v>100</v>
      </c>
      <c r="E96" s="63"/>
    </row>
    <row r="97" spans="1:5">
      <c r="A97" s="64" t="s">
        <v>1</v>
      </c>
      <c r="B97" s="65">
        <v>267232.90000000002</v>
      </c>
      <c r="C97" s="65">
        <v>267232.8</v>
      </c>
      <c r="D97" s="66">
        <f t="shared" si="11"/>
        <v>99.999962579457829</v>
      </c>
      <c r="E97" s="63"/>
    </row>
    <row r="98" spans="1:5">
      <c r="A98" s="64" t="s">
        <v>2</v>
      </c>
      <c r="B98" s="65">
        <v>2395.6999999999998</v>
      </c>
      <c r="C98" s="157">
        <v>2395.6999999999998</v>
      </c>
      <c r="D98" s="158">
        <f t="shared" si="11"/>
        <v>100</v>
      </c>
      <c r="E98" s="63"/>
    </row>
    <row r="99" spans="1:5">
      <c r="A99" s="64" t="s">
        <v>3</v>
      </c>
      <c r="B99" s="65">
        <v>67.2</v>
      </c>
      <c r="C99" s="65">
        <v>67.2</v>
      </c>
      <c r="D99" s="158">
        <f t="shared" si="11"/>
        <v>100</v>
      </c>
      <c r="E99" s="63"/>
    </row>
    <row r="100" spans="1:5" s="35" customFormat="1" ht="60">
      <c r="A100" s="9" t="s">
        <v>99</v>
      </c>
      <c r="B100" s="108">
        <v>264879.3</v>
      </c>
      <c r="C100" s="159">
        <v>264879.3</v>
      </c>
      <c r="D100" s="158">
        <f t="shared" si="11"/>
        <v>100</v>
      </c>
      <c r="E100" s="160"/>
    </row>
    <row r="101" spans="1:5" ht="60">
      <c r="A101" s="111" t="s">
        <v>63</v>
      </c>
      <c r="B101" s="161">
        <v>4816.3999999999996</v>
      </c>
      <c r="C101" s="161">
        <v>4816.3999999999996</v>
      </c>
      <c r="D101" s="67">
        <f t="shared" si="11"/>
        <v>100</v>
      </c>
      <c r="E101" s="68"/>
    </row>
    <row r="102" spans="1:5" s="18" customFormat="1" ht="15" customHeight="1">
      <c r="A102" s="113" t="s">
        <v>124</v>
      </c>
      <c r="B102" s="162">
        <f>50+486.5+208.5</f>
        <v>745</v>
      </c>
      <c r="C102" s="162">
        <f>50+486.5+208.5</f>
        <v>745</v>
      </c>
      <c r="D102" s="67">
        <f t="shared" si="11"/>
        <v>100</v>
      </c>
      <c r="E102" s="102"/>
    </row>
    <row r="103" spans="1:5" s="38" customFormat="1" ht="21" customHeight="1">
      <c r="A103" s="13"/>
      <c r="B103" s="13"/>
      <c r="C103" s="13"/>
      <c r="D103" s="36"/>
      <c r="E103" s="37"/>
    </row>
    <row r="104" spans="1:5" s="45" customFormat="1" ht="27.75" customHeight="1">
      <c r="A104" s="257" t="s">
        <v>102</v>
      </c>
      <c r="B104" s="257"/>
      <c r="C104" s="257"/>
      <c r="D104" s="257"/>
      <c r="E104" s="257"/>
    </row>
    <row r="105" spans="1:5" s="103" customFormat="1" ht="15.75">
      <c r="A105" s="255" t="s">
        <v>103</v>
      </c>
      <c r="B105" s="255"/>
      <c r="C105" s="255"/>
      <c r="D105" s="255"/>
      <c r="E105" s="255"/>
    </row>
    <row r="106" spans="1:5" s="103" customFormat="1" ht="15.75">
      <c r="A106" s="255" t="s">
        <v>105</v>
      </c>
      <c r="B106" s="255"/>
      <c r="C106" s="255"/>
      <c r="D106" s="255"/>
      <c r="E106" s="255"/>
    </row>
    <row r="107" spans="1:5" s="46" customFormat="1" ht="18" customHeight="1">
      <c r="A107" s="256" t="s">
        <v>149</v>
      </c>
      <c r="B107" s="256"/>
      <c r="C107" s="256"/>
      <c r="D107" s="256"/>
      <c r="E107" s="256"/>
    </row>
    <row r="108" spans="1:5" s="45" customFormat="1" ht="15" customHeight="1">
      <c r="A108" s="82"/>
      <c r="B108" s="82"/>
      <c r="D108" s="58"/>
      <c r="E108" s="59" t="s">
        <v>35</v>
      </c>
    </row>
    <row r="109" spans="1:5" s="20" customFormat="1" ht="75">
      <c r="A109" s="21" t="s">
        <v>46</v>
      </c>
      <c r="B109" s="21" t="s">
        <v>114</v>
      </c>
      <c r="C109" s="21" t="s">
        <v>145</v>
      </c>
      <c r="D109" s="21" t="s">
        <v>50</v>
      </c>
      <c r="E109" s="21" t="s">
        <v>96</v>
      </c>
    </row>
    <row r="110" spans="1:5" ht="17.25" customHeight="1">
      <c r="A110" s="60" t="s">
        <v>6</v>
      </c>
      <c r="B110" s="61">
        <f>B111</f>
        <v>17256.8</v>
      </c>
      <c r="C110" s="61">
        <f t="shared" ref="C110" si="12">C111</f>
        <v>17256.8</v>
      </c>
      <c r="D110" s="152">
        <f>C110/B110*100</f>
        <v>100</v>
      </c>
      <c r="E110" s="63"/>
    </row>
    <row r="111" spans="1:5" s="19" customFormat="1">
      <c r="A111" s="64" t="s">
        <v>1</v>
      </c>
      <c r="B111" s="65">
        <f>B112+B114+B115</f>
        <v>17256.8</v>
      </c>
      <c r="C111" s="65">
        <f>C112+C114+C115</f>
        <v>17256.8</v>
      </c>
      <c r="D111" s="67">
        <f>C111/B111*100</f>
        <v>100</v>
      </c>
      <c r="E111" s="137"/>
    </row>
    <row r="112" spans="1:5" s="19" customFormat="1" ht="57.75" customHeight="1">
      <c r="A112" s="9" t="s">
        <v>151</v>
      </c>
      <c r="B112" s="106">
        <v>13256.8</v>
      </c>
      <c r="C112" s="106">
        <v>13256.8</v>
      </c>
      <c r="D112" s="67">
        <f>C112/B112*100</f>
        <v>100</v>
      </c>
      <c r="E112" s="137"/>
    </row>
    <row r="113" spans="1:5" s="19" customFormat="1" ht="77.25" customHeight="1">
      <c r="A113" s="21" t="s">
        <v>46</v>
      </c>
      <c r="B113" s="21" t="s">
        <v>114</v>
      </c>
      <c r="C113" s="21" t="s">
        <v>145</v>
      </c>
      <c r="D113" s="21" t="s">
        <v>50</v>
      </c>
      <c r="E113" s="21" t="s">
        <v>96</v>
      </c>
    </row>
    <row r="114" spans="1:5" s="19" customFormat="1" ht="59.25" customHeight="1">
      <c r="A114" s="9" t="s">
        <v>104</v>
      </c>
      <c r="B114" s="106">
        <v>514.4</v>
      </c>
      <c r="C114" s="106">
        <v>514.4</v>
      </c>
      <c r="D114" s="67">
        <f>C114/B114*100</f>
        <v>100</v>
      </c>
      <c r="E114" s="153"/>
    </row>
    <row r="115" spans="1:5" s="19" customFormat="1" ht="61.5" customHeight="1">
      <c r="A115" s="9" t="s">
        <v>150</v>
      </c>
      <c r="B115" s="106">
        <v>3485.6</v>
      </c>
      <c r="C115" s="106">
        <v>3485.6</v>
      </c>
      <c r="D115" s="67">
        <f>C115/B115*100</f>
        <v>100</v>
      </c>
      <c r="E115" s="153"/>
    </row>
    <row r="116" spans="1:5" s="38" customFormat="1" ht="7.5" customHeight="1">
      <c r="A116" s="40"/>
      <c r="B116" s="41"/>
      <c r="C116" s="41"/>
      <c r="D116" s="36"/>
      <c r="E116" s="37"/>
    </row>
    <row r="117" spans="1:5" s="45" customFormat="1" ht="32.25" customHeight="1">
      <c r="A117" s="257" t="s">
        <v>80</v>
      </c>
      <c r="B117" s="257"/>
      <c r="C117" s="257"/>
      <c r="D117" s="257"/>
      <c r="E117" s="257"/>
    </row>
    <row r="118" spans="1:5" s="103" customFormat="1" ht="15.75">
      <c r="A118" s="255" t="s">
        <v>9</v>
      </c>
      <c r="B118" s="255"/>
      <c r="C118" s="255"/>
      <c r="D118" s="255"/>
      <c r="E118" s="255"/>
    </row>
    <row r="119" spans="1:5" s="103" customFormat="1" ht="15.75">
      <c r="A119" s="255" t="s">
        <v>131</v>
      </c>
      <c r="B119" s="255"/>
      <c r="C119" s="255"/>
      <c r="D119" s="255"/>
      <c r="E119" s="255"/>
    </row>
    <row r="120" spans="1:5" s="46" customFormat="1" ht="35.25" customHeight="1">
      <c r="A120" s="256" t="s">
        <v>152</v>
      </c>
      <c r="B120" s="256"/>
      <c r="C120" s="256"/>
      <c r="D120" s="256"/>
      <c r="E120" s="256"/>
    </row>
    <row r="121" spans="1:5" s="45" customFormat="1" ht="15" customHeight="1">
      <c r="A121" s="100"/>
      <c r="B121" s="100"/>
      <c r="D121" s="58"/>
      <c r="E121" s="59" t="s">
        <v>35</v>
      </c>
    </row>
    <row r="122" spans="1:5" s="20" customFormat="1" ht="75">
      <c r="A122" s="21" t="s">
        <v>46</v>
      </c>
      <c r="B122" s="21" t="s">
        <v>114</v>
      </c>
      <c r="C122" s="21" t="s">
        <v>145</v>
      </c>
      <c r="D122" s="21" t="s">
        <v>50</v>
      </c>
      <c r="E122" s="21" t="s">
        <v>96</v>
      </c>
    </row>
    <row r="123" spans="1:5" ht="16.149999999999999" customHeight="1">
      <c r="A123" s="60" t="s">
        <v>6</v>
      </c>
      <c r="B123" s="61">
        <f>SUM(B124:B126)</f>
        <v>744661.20000000007</v>
      </c>
      <c r="C123" s="61">
        <f>SUM(C124:C126)</f>
        <v>744608.60000000009</v>
      </c>
      <c r="D123" s="62">
        <f t="shared" ref="D123:D130" si="13">C123/B123*100</f>
        <v>99.992936385029864</v>
      </c>
      <c r="E123" s="63"/>
    </row>
    <row r="124" spans="1:5" ht="17.25" customHeight="1">
      <c r="A124" s="64" t="s">
        <v>1</v>
      </c>
      <c r="B124" s="65">
        <v>37233</v>
      </c>
      <c r="C124" s="65">
        <v>37230.400000000001</v>
      </c>
      <c r="D124" s="66">
        <f t="shared" si="13"/>
        <v>99.993016947331668</v>
      </c>
      <c r="E124" s="63"/>
    </row>
    <row r="125" spans="1:5" ht="17.25" customHeight="1">
      <c r="A125" s="64" t="s">
        <v>2</v>
      </c>
      <c r="B125" s="65">
        <v>705991.8</v>
      </c>
      <c r="C125" s="65">
        <v>705941.8</v>
      </c>
      <c r="D125" s="66">
        <f t="shared" si="13"/>
        <v>99.992917764767242</v>
      </c>
      <c r="E125" s="63"/>
    </row>
    <row r="126" spans="1:5" ht="29.25" customHeight="1">
      <c r="A126" s="64" t="s">
        <v>3</v>
      </c>
      <c r="B126" s="65">
        <v>1436.4</v>
      </c>
      <c r="C126" s="65">
        <v>1436.4</v>
      </c>
      <c r="D126" s="66">
        <f t="shared" si="13"/>
        <v>100</v>
      </c>
      <c r="E126" s="63"/>
    </row>
    <row r="127" spans="1:5" ht="135">
      <c r="A127" s="9" t="s">
        <v>81</v>
      </c>
      <c r="B127" s="106">
        <v>678480</v>
      </c>
      <c r="C127" s="106">
        <v>678480</v>
      </c>
      <c r="D127" s="66">
        <f t="shared" si="13"/>
        <v>100</v>
      </c>
      <c r="E127" s="101"/>
    </row>
    <row r="128" spans="1:5" ht="75">
      <c r="A128" s="21" t="s">
        <v>46</v>
      </c>
      <c r="B128" s="21" t="s">
        <v>114</v>
      </c>
      <c r="C128" s="21" t="s">
        <v>145</v>
      </c>
      <c r="D128" s="21" t="s">
        <v>50</v>
      </c>
      <c r="E128" s="21" t="s">
        <v>96</v>
      </c>
    </row>
    <row r="129" spans="1:6" ht="45.75" customHeight="1">
      <c r="A129" s="9" t="s">
        <v>51</v>
      </c>
      <c r="B129" s="106">
        <v>41558.300000000003</v>
      </c>
      <c r="C129" s="106">
        <v>41505.699999999997</v>
      </c>
      <c r="D129" s="66">
        <f t="shared" si="13"/>
        <v>99.873430818873715</v>
      </c>
      <c r="E129" s="101"/>
    </row>
    <row r="130" spans="1:6" ht="30">
      <c r="A130" s="111" t="s">
        <v>52</v>
      </c>
      <c r="B130" s="106">
        <v>24622.9</v>
      </c>
      <c r="C130" s="106">
        <v>24622.9</v>
      </c>
      <c r="D130" s="66">
        <f t="shared" si="13"/>
        <v>100</v>
      </c>
      <c r="E130" s="63"/>
    </row>
    <row r="131" spans="1:6" s="38" customFormat="1" ht="6" customHeight="1">
      <c r="A131" s="15"/>
      <c r="B131" s="42"/>
      <c r="C131" s="42"/>
      <c r="D131" s="43"/>
      <c r="E131" s="44"/>
    </row>
    <row r="132" spans="1:6" s="38" customFormat="1" ht="40.9" customHeight="1">
      <c r="A132" s="257" t="s">
        <v>16</v>
      </c>
      <c r="B132" s="257"/>
      <c r="C132" s="257"/>
      <c r="D132" s="257"/>
      <c r="E132" s="257"/>
    </row>
    <row r="133" spans="1:6" s="38" customFormat="1" ht="18.600000000000001" customHeight="1">
      <c r="A133" s="255" t="s">
        <v>17</v>
      </c>
      <c r="B133" s="255"/>
      <c r="C133" s="255"/>
      <c r="D133" s="255"/>
      <c r="E133" s="255"/>
    </row>
    <row r="134" spans="1:6" s="25" customFormat="1" ht="20.25" customHeight="1">
      <c r="A134" s="255" t="s">
        <v>137</v>
      </c>
      <c r="B134" s="255"/>
      <c r="C134" s="255"/>
      <c r="D134" s="255"/>
      <c r="E134" s="255"/>
    </row>
    <row r="135" spans="1:6" s="26" customFormat="1" ht="15.6" customHeight="1">
      <c r="A135" s="104"/>
      <c r="B135" s="104"/>
      <c r="C135" s="46"/>
      <c r="D135" s="105"/>
      <c r="E135" s="59" t="s">
        <v>35</v>
      </c>
    </row>
    <row r="136" spans="1:6" s="19" customFormat="1" ht="94.5" customHeight="1">
      <c r="A136" s="21" t="s">
        <v>46</v>
      </c>
      <c r="B136" s="21" t="s">
        <v>114</v>
      </c>
      <c r="C136" s="21" t="s">
        <v>145</v>
      </c>
      <c r="D136" s="21" t="s">
        <v>50</v>
      </c>
      <c r="E136" s="21" t="s">
        <v>96</v>
      </c>
    </row>
    <row r="137" spans="1:6" ht="17.45" customHeight="1">
      <c r="A137" s="60" t="s">
        <v>6</v>
      </c>
      <c r="B137" s="61">
        <f>B140+B141</f>
        <v>31851.9</v>
      </c>
      <c r="C137" s="61">
        <f>C140+C141</f>
        <v>31521.3</v>
      </c>
      <c r="D137" s="149">
        <f>C137/B137*100</f>
        <v>98.962071336403795</v>
      </c>
      <c r="E137" s="63"/>
    </row>
    <row r="138" spans="1:6" ht="17.45" customHeight="1">
      <c r="A138" s="64" t="s">
        <v>1</v>
      </c>
      <c r="B138" s="65">
        <f>B137-B139</f>
        <v>31053.9</v>
      </c>
      <c r="C138" s="65">
        <f t="shared" ref="C138" si="14">C137-C139</f>
        <v>30723.3</v>
      </c>
      <c r="D138" s="136">
        <f>C138/B138*100</f>
        <v>98.935399418430521</v>
      </c>
      <c r="E138" s="63"/>
    </row>
    <row r="139" spans="1:6" ht="17.45" customHeight="1">
      <c r="A139" s="64" t="s">
        <v>2</v>
      </c>
      <c r="B139" s="65">
        <v>798</v>
      </c>
      <c r="C139" s="65">
        <v>798</v>
      </c>
      <c r="D139" s="136">
        <f>C139/B139*100</f>
        <v>100</v>
      </c>
      <c r="E139" s="63"/>
    </row>
    <row r="140" spans="1:6" s="47" customFormat="1" ht="45">
      <c r="A140" s="10" t="s">
        <v>18</v>
      </c>
      <c r="B140" s="108">
        <v>30267.9</v>
      </c>
      <c r="C140" s="108">
        <v>29937.3</v>
      </c>
      <c r="D140" s="136">
        <f>C140/B140*100</f>
        <v>98.907753758932728</v>
      </c>
      <c r="E140" s="140"/>
    </row>
    <row r="141" spans="1:6" s="47" customFormat="1" ht="30">
      <c r="A141" s="10" t="s">
        <v>19</v>
      </c>
      <c r="B141" s="108">
        <v>1584</v>
      </c>
      <c r="C141" s="150">
        <v>1584</v>
      </c>
      <c r="D141" s="136">
        <f>C141/B141*100</f>
        <v>100</v>
      </c>
      <c r="E141" s="228"/>
      <c r="F141" s="238"/>
    </row>
    <row r="142" spans="1:6" s="47" customFormat="1" ht="11.25" customHeight="1">
      <c r="A142" s="14"/>
      <c r="B142" s="48"/>
      <c r="C142" s="48"/>
      <c r="D142" s="49"/>
      <c r="E142" s="49"/>
    </row>
    <row r="143" spans="1:6" s="38" customFormat="1" ht="24" customHeight="1">
      <c r="A143" s="257" t="s">
        <v>82</v>
      </c>
      <c r="B143" s="257"/>
      <c r="C143" s="257"/>
      <c r="D143" s="257"/>
      <c r="E143" s="257"/>
    </row>
    <row r="144" spans="1:6" s="25" customFormat="1" ht="19.149999999999999" customHeight="1">
      <c r="A144" s="255" t="s">
        <v>91</v>
      </c>
      <c r="B144" s="255"/>
      <c r="C144" s="255"/>
      <c r="D144" s="255"/>
      <c r="E144" s="255"/>
    </row>
    <row r="145" spans="1:6" s="25" customFormat="1" ht="29.25" customHeight="1">
      <c r="A145" s="255" t="s">
        <v>20</v>
      </c>
      <c r="B145" s="255"/>
      <c r="C145" s="255"/>
      <c r="D145" s="255"/>
      <c r="E145" s="255"/>
    </row>
    <row r="146" spans="1:6" s="26" customFormat="1" ht="48" customHeight="1">
      <c r="A146" s="255" t="s">
        <v>21</v>
      </c>
      <c r="B146" s="255"/>
      <c r="C146" s="255"/>
      <c r="D146" s="255"/>
      <c r="E146" s="255"/>
    </row>
    <row r="147" spans="1:6" s="26" customFormat="1" ht="16.5" customHeight="1">
      <c r="A147" s="104"/>
      <c r="B147" s="104"/>
      <c r="C147" s="46"/>
      <c r="D147" s="105"/>
      <c r="E147" s="59" t="s">
        <v>35</v>
      </c>
    </row>
    <row r="148" spans="1:6" s="19" customFormat="1" ht="79.5" customHeight="1">
      <c r="A148" s="21" t="s">
        <v>46</v>
      </c>
      <c r="B148" s="21" t="s">
        <v>114</v>
      </c>
      <c r="C148" s="21" t="s">
        <v>145</v>
      </c>
      <c r="D148" s="21" t="s">
        <v>50</v>
      </c>
      <c r="E148" s="21" t="s">
        <v>96</v>
      </c>
    </row>
    <row r="149" spans="1:6" ht="17.45" customHeight="1">
      <c r="A149" s="60" t="s">
        <v>6</v>
      </c>
      <c r="B149" s="61">
        <f>B151</f>
        <v>6291.9</v>
      </c>
      <c r="C149" s="61">
        <f t="shared" ref="C149" si="15">C151</f>
        <v>4752.2</v>
      </c>
      <c r="D149" s="62">
        <f>C149/B149*100</f>
        <v>75.528854559036219</v>
      </c>
      <c r="E149" s="63"/>
    </row>
    <row r="150" spans="1:6">
      <c r="A150" s="64" t="s">
        <v>1</v>
      </c>
      <c r="B150" s="65">
        <f>B151</f>
        <v>6291.9</v>
      </c>
      <c r="C150" s="65">
        <f t="shared" ref="C150" si="16">C151</f>
        <v>4752.2</v>
      </c>
      <c r="D150" s="66">
        <f>C150/B150*100</f>
        <v>75.528854559036219</v>
      </c>
      <c r="E150" s="63"/>
    </row>
    <row r="151" spans="1:6" ht="183" customHeight="1">
      <c r="A151" s="148" t="s">
        <v>22</v>
      </c>
      <c r="B151" s="65">
        <v>6291.9</v>
      </c>
      <c r="C151" s="65">
        <v>4752.2</v>
      </c>
      <c r="D151" s="102">
        <f>C151/B151*100</f>
        <v>75.528854559036219</v>
      </c>
      <c r="E151" s="248" t="s">
        <v>169</v>
      </c>
      <c r="F151" s="79"/>
    </row>
    <row r="152" spans="1:6" s="38" customFormat="1" ht="7.5" customHeight="1">
      <c r="A152" s="40"/>
      <c r="B152" s="41"/>
      <c r="C152" s="41"/>
      <c r="D152" s="36"/>
      <c r="E152" s="37"/>
    </row>
    <row r="153" spans="1:6" s="45" customFormat="1" ht="22.5" customHeight="1">
      <c r="A153" s="257" t="s">
        <v>83</v>
      </c>
      <c r="B153" s="257"/>
      <c r="C153" s="257"/>
      <c r="D153" s="257"/>
      <c r="E153" s="257"/>
    </row>
    <row r="154" spans="1:6" s="103" customFormat="1" ht="15.75">
      <c r="A154" s="255" t="s">
        <v>125</v>
      </c>
      <c r="B154" s="255"/>
      <c r="C154" s="255"/>
      <c r="D154" s="255"/>
      <c r="E154" s="255"/>
    </row>
    <row r="155" spans="1:6" s="103" customFormat="1" ht="19.5" customHeight="1">
      <c r="A155" s="255" t="s">
        <v>27</v>
      </c>
      <c r="B155" s="255"/>
      <c r="C155" s="255"/>
      <c r="D155" s="255"/>
      <c r="E155" s="255"/>
    </row>
    <row r="156" spans="1:6" s="46" customFormat="1" ht="46.5" customHeight="1">
      <c r="A156" s="256" t="s">
        <v>153</v>
      </c>
      <c r="B156" s="256"/>
      <c r="C156" s="256"/>
      <c r="D156" s="256"/>
      <c r="E156" s="256"/>
    </row>
    <row r="157" spans="1:6" s="46" customFormat="1" ht="15" customHeight="1">
      <c r="A157" s="104"/>
      <c r="B157" s="104"/>
      <c r="D157" s="105"/>
      <c r="E157" s="59" t="s">
        <v>35</v>
      </c>
    </row>
    <row r="158" spans="1:6" s="19" customFormat="1" ht="84.75" customHeight="1">
      <c r="A158" s="21" t="s">
        <v>46</v>
      </c>
      <c r="B158" s="21" t="s">
        <v>114</v>
      </c>
      <c r="C158" s="21" t="s">
        <v>145</v>
      </c>
      <c r="D158" s="21" t="s">
        <v>50</v>
      </c>
      <c r="E158" s="21" t="s">
        <v>96</v>
      </c>
    </row>
    <row r="159" spans="1:6" ht="23.25" customHeight="1">
      <c r="A159" s="60" t="s">
        <v>6</v>
      </c>
      <c r="B159" s="61">
        <f>B163+B165+B166</f>
        <v>191747.4</v>
      </c>
      <c r="C159" s="61">
        <f>C163+C165+C166</f>
        <v>184075.90000000002</v>
      </c>
      <c r="D159" s="62">
        <f t="shared" ref="D159:D166" si="17">C159/B159*100</f>
        <v>95.999163482790394</v>
      </c>
      <c r="E159" s="63"/>
    </row>
    <row r="160" spans="1:6" ht="17.45" customHeight="1">
      <c r="A160" s="64" t="s">
        <v>1</v>
      </c>
      <c r="B160" s="65">
        <f>B159-B161</f>
        <v>165099.5</v>
      </c>
      <c r="C160" s="65">
        <f t="shared" ref="C160" si="18">C159-C161</f>
        <v>157430.50000000003</v>
      </c>
      <c r="D160" s="66">
        <f t="shared" si="17"/>
        <v>95.354922334713336</v>
      </c>
      <c r="E160" s="63"/>
    </row>
    <row r="161" spans="1:6" ht="26.25" customHeight="1">
      <c r="A161" s="64" t="s">
        <v>2</v>
      </c>
      <c r="B161" s="65">
        <v>26647.9</v>
      </c>
      <c r="C161" s="65">
        <v>26645.4</v>
      </c>
      <c r="D161" s="66">
        <f t="shared" si="17"/>
        <v>99.990618397697389</v>
      </c>
      <c r="E161" s="63"/>
    </row>
    <row r="162" spans="1:6" ht="75">
      <c r="A162" s="21" t="s">
        <v>46</v>
      </c>
      <c r="B162" s="21" t="s">
        <v>114</v>
      </c>
      <c r="C162" s="21" t="s">
        <v>145</v>
      </c>
      <c r="D162" s="21" t="s">
        <v>50</v>
      </c>
      <c r="E162" s="21" t="s">
        <v>96</v>
      </c>
    </row>
    <row r="163" spans="1:6" s="47" customFormat="1" ht="193.5" customHeight="1">
      <c r="A163" s="10" t="s">
        <v>28</v>
      </c>
      <c r="B163" s="101">
        <v>170578</v>
      </c>
      <c r="C163" s="101">
        <v>163614.1</v>
      </c>
      <c r="D163" s="66">
        <f t="shared" si="17"/>
        <v>95.917468841233926</v>
      </c>
      <c r="E163" s="235" t="s">
        <v>155</v>
      </c>
      <c r="F163" s="139"/>
    </row>
    <row r="164" spans="1:6" s="84" customFormat="1" ht="15" customHeight="1">
      <c r="A164" s="141" t="s">
        <v>48</v>
      </c>
      <c r="B164" s="142">
        <v>43507.9</v>
      </c>
      <c r="C164" s="143">
        <v>43505.4</v>
      </c>
      <c r="D164" s="144">
        <f t="shared" si="17"/>
        <v>99.994253917104714</v>
      </c>
      <c r="E164" s="145"/>
    </row>
    <row r="165" spans="1:6" s="47" customFormat="1" ht="81" customHeight="1">
      <c r="A165" s="10" t="s">
        <v>29</v>
      </c>
      <c r="B165" s="146">
        <v>20704.400000000001</v>
      </c>
      <c r="C165" s="147">
        <v>19998.599999999999</v>
      </c>
      <c r="D165" s="66">
        <f t="shared" si="17"/>
        <v>96.591062769266429</v>
      </c>
      <c r="E165" s="249" t="s">
        <v>154</v>
      </c>
      <c r="F165" s="234"/>
    </row>
    <row r="166" spans="1:6" s="26" customFormat="1" ht="30">
      <c r="A166" s="10" t="s">
        <v>64</v>
      </c>
      <c r="B166" s="146">
        <v>465</v>
      </c>
      <c r="C166" s="146">
        <v>463.2</v>
      </c>
      <c r="D166" s="66">
        <f t="shared" si="17"/>
        <v>99.612903225806448</v>
      </c>
      <c r="E166" s="140"/>
    </row>
    <row r="167" spans="1:6" s="26" customFormat="1" ht="18.75" customHeight="1">
      <c r="A167" s="14"/>
      <c r="B167" s="8"/>
      <c r="C167" s="8"/>
      <c r="D167" s="43"/>
      <c r="E167" s="85"/>
    </row>
    <row r="168" spans="1:6" s="45" customFormat="1" ht="22.5" customHeight="1">
      <c r="A168" s="257" t="s">
        <v>84</v>
      </c>
      <c r="B168" s="257"/>
      <c r="C168" s="257"/>
      <c r="D168" s="257"/>
      <c r="E168" s="257"/>
    </row>
    <row r="169" spans="1:6" s="103" customFormat="1" ht="18.75" customHeight="1">
      <c r="A169" s="255" t="s">
        <v>12</v>
      </c>
      <c r="B169" s="255"/>
      <c r="C169" s="255"/>
      <c r="D169" s="255"/>
      <c r="E169" s="255"/>
    </row>
    <row r="170" spans="1:6" s="103" customFormat="1" ht="18.75" customHeight="1">
      <c r="A170" s="255" t="s">
        <v>132</v>
      </c>
      <c r="B170" s="255"/>
      <c r="C170" s="255"/>
      <c r="D170" s="255"/>
      <c r="E170" s="255"/>
    </row>
    <row r="171" spans="1:6" s="46" customFormat="1" ht="33" customHeight="1">
      <c r="A171" s="255" t="s">
        <v>15</v>
      </c>
      <c r="B171" s="255"/>
      <c r="C171" s="255"/>
      <c r="D171" s="255"/>
      <c r="E171" s="255"/>
    </row>
    <row r="172" spans="1:6" s="46" customFormat="1" ht="15.6" customHeight="1">
      <c r="A172" s="104"/>
      <c r="B172" s="104"/>
      <c r="D172" s="105"/>
      <c r="E172" s="59" t="s">
        <v>35</v>
      </c>
    </row>
    <row r="173" spans="1:6" s="19" customFormat="1" ht="75">
      <c r="A173" s="21" t="s">
        <v>46</v>
      </c>
      <c r="B173" s="21" t="s">
        <v>114</v>
      </c>
      <c r="C173" s="21" t="s">
        <v>145</v>
      </c>
      <c r="D173" s="21" t="s">
        <v>50</v>
      </c>
      <c r="E173" s="21" t="s">
        <v>96</v>
      </c>
    </row>
    <row r="174" spans="1:6" ht="17.45" customHeight="1">
      <c r="A174" s="60" t="s">
        <v>6</v>
      </c>
      <c r="B174" s="61">
        <f>B178+B179+B180+B181+B182</f>
        <v>13802.5</v>
      </c>
      <c r="C174" s="61">
        <f>C178+C179+C180+C181+C182</f>
        <v>13782.5</v>
      </c>
      <c r="D174" s="134">
        <f t="shared" ref="D174:D182" si="19">C174/B174*100</f>
        <v>99.855098714001088</v>
      </c>
      <c r="E174" s="63"/>
    </row>
    <row r="175" spans="1:6" ht="17.45" customHeight="1">
      <c r="A175" s="64" t="s">
        <v>1</v>
      </c>
      <c r="B175" s="65">
        <f>B174-B177</f>
        <v>4363.2000000000007</v>
      </c>
      <c r="C175" s="65">
        <f t="shared" ref="C175" si="20">C174-C177</f>
        <v>4343.2000000000007</v>
      </c>
      <c r="D175" s="69">
        <f t="shared" si="19"/>
        <v>99.541620828749544</v>
      </c>
      <c r="E175" s="63"/>
    </row>
    <row r="176" spans="1:6" ht="75">
      <c r="A176" s="21" t="s">
        <v>46</v>
      </c>
      <c r="B176" s="21" t="s">
        <v>114</v>
      </c>
      <c r="C176" s="21" t="s">
        <v>145</v>
      </c>
      <c r="D176" s="21" t="s">
        <v>50</v>
      </c>
      <c r="E176" s="21" t="s">
        <v>96</v>
      </c>
    </row>
    <row r="177" spans="1:5" ht="17.45" customHeight="1">
      <c r="A177" s="64" t="s">
        <v>2</v>
      </c>
      <c r="B177" s="65">
        <v>9439.2999999999993</v>
      </c>
      <c r="C177" s="65">
        <v>9439.2999999999993</v>
      </c>
      <c r="D177" s="69">
        <f t="shared" si="19"/>
        <v>100</v>
      </c>
      <c r="E177" s="63"/>
    </row>
    <row r="178" spans="1:5" s="47" customFormat="1">
      <c r="A178" s="11" t="s">
        <v>13</v>
      </c>
      <c r="B178" s="135">
        <v>11713</v>
      </c>
      <c r="C178" s="135">
        <v>11693</v>
      </c>
      <c r="D178" s="69">
        <f t="shared" si="19"/>
        <v>99.82924955178008</v>
      </c>
      <c r="E178" s="235"/>
    </row>
    <row r="179" spans="1:5" s="47" customFormat="1" ht="45">
      <c r="A179" s="10" t="s">
        <v>14</v>
      </c>
      <c r="B179" s="108">
        <v>253</v>
      </c>
      <c r="C179" s="69">
        <v>253</v>
      </c>
      <c r="D179" s="69">
        <f t="shared" si="19"/>
        <v>100</v>
      </c>
      <c r="E179" s="236"/>
    </row>
    <row r="180" spans="1:5" s="47" customFormat="1" ht="48" customHeight="1">
      <c r="A180" s="10" t="s">
        <v>106</v>
      </c>
      <c r="B180" s="108">
        <v>1561.3</v>
      </c>
      <c r="C180" s="69">
        <v>1561.3</v>
      </c>
      <c r="D180" s="69">
        <f t="shared" si="19"/>
        <v>100</v>
      </c>
      <c r="E180" s="229"/>
    </row>
    <row r="181" spans="1:5" s="38" customFormat="1" ht="45">
      <c r="A181" s="9" t="s">
        <v>107</v>
      </c>
      <c r="B181" s="108">
        <v>90</v>
      </c>
      <c r="C181" s="69">
        <v>90</v>
      </c>
      <c r="D181" s="69">
        <f t="shared" si="19"/>
        <v>100</v>
      </c>
      <c r="E181" s="137"/>
    </row>
    <row r="182" spans="1:5" s="38" customFormat="1" ht="105">
      <c r="A182" s="9" t="s">
        <v>53</v>
      </c>
      <c r="B182" s="138">
        <v>185.2</v>
      </c>
      <c r="C182" s="69">
        <v>185.2</v>
      </c>
      <c r="D182" s="69">
        <f t="shared" si="19"/>
        <v>100</v>
      </c>
      <c r="E182" s="136"/>
    </row>
    <row r="183" spans="1:5" s="38" customFormat="1" ht="18.75" customHeight="1">
      <c r="A183" s="5"/>
      <c r="B183" s="50"/>
      <c r="C183" s="50"/>
      <c r="D183" s="51"/>
      <c r="E183" s="37"/>
    </row>
    <row r="184" spans="1:5" s="38" customFormat="1" ht="32.25" customHeight="1">
      <c r="A184" s="257" t="s">
        <v>85</v>
      </c>
      <c r="B184" s="257"/>
      <c r="C184" s="257"/>
      <c r="D184" s="257"/>
      <c r="E184" s="257"/>
    </row>
    <row r="185" spans="1:5" s="25" customFormat="1" ht="17.25" customHeight="1">
      <c r="A185" s="255" t="s">
        <v>126</v>
      </c>
      <c r="B185" s="255"/>
      <c r="C185" s="255"/>
      <c r="D185" s="255"/>
      <c r="E185" s="255"/>
    </row>
    <row r="186" spans="1:5" s="25" customFormat="1" ht="15.75" customHeight="1">
      <c r="A186" s="255" t="s">
        <v>133</v>
      </c>
      <c r="B186" s="255"/>
      <c r="C186" s="255"/>
      <c r="D186" s="255"/>
      <c r="E186" s="255"/>
    </row>
    <row r="187" spans="1:5" s="26" customFormat="1" ht="63" customHeight="1">
      <c r="A187" s="256" t="s">
        <v>156</v>
      </c>
      <c r="B187" s="256"/>
      <c r="C187" s="256"/>
      <c r="D187" s="256"/>
      <c r="E187" s="256"/>
    </row>
    <row r="188" spans="1:5" s="26" customFormat="1" ht="23.25" customHeight="1">
      <c r="A188" s="104"/>
      <c r="B188" s="104"/>
      <c r="C188" s="46"/>
      <c r="D188" s="105"/>
      <c r="E188" s="59" t="s">
        <v>35</v>
      </c>
    </row>
    <row r="189" spans="1:5" s="19" customFormat="1" ht="75">
      <c r="A189" s="21" t="s">
        <v>46</v>
      </c>
      <c r="B189" s="21" t="s">
        <v>114</v>
      </c>
      <c r="C189" s="21" t="s">
        <v>145</v>
      </c>
      <c r="D189" s="21" t="s">
        <v>50</v>
      </c>
      <c r="E189" s="21" t="s">
        <v>96</v>
      </c>
    </row>
    <row r="190" spans="1:5" ht="17.45" customHeight="1">
      <c r="A190" s="81" t="s">
        <v>6</v>
      </c>
      <c r="B190" s="61">
        <f>B194+B197+B198</f>
        <v>36416</v>
      </c>
      <c r="C190" s="61">
        <f>C194+C197+C198</f>
        <v>36416</v>
      </c>
      <c r="D190" s="62">
        <f t="shared" ref="D190:D198" si="21">C190/B190*100</f>
        <v>100</v>
      </c>
      <c r="E190" s="63"/>
    </row>
    <row r="191" spans="1:5">
      <c r="A191" s="124" t="s">
        <v>1</v>
      </c>
      <c r="B191" s="65">
        <v>1199.0999999999999</v>
      </c>
      <c r="C191" s="65">
        <v>1199.0999999999999</v>
      </c>
      <c r="D191" s="66">
        <f t="shared" si="21"/>
        <v>100</v>
      </c>
      <c r="E191" s="101"/>
    </row>
    <row r="192" spans="1:5" ht="75">
      <c r="A192" s="21" t="s">
        <v>46</v>
      </c>
      <c r="B192" s="21" t="s">
        <v>114</v>
      </c>
      <c r="C192" s="21" t="s">
        <v>145</v>
      </c>
      <c r="D192" s="21" t="s">
        <v>50</v>
      </c>
      <c r="E192" s="21" t="s">
        <v>96</v>
      </c>
    </row>
    <row r="193" spans="1:5" ht="17.45" customHeight="1">
      <c r="A193" s="124" t="s">
        <v>2</v>
      </c>
      <c r="B193" s="65">
        <f>B190-B191</f>
        <v>35216.9</v>
      </c>
      <c r="C193" s="65">
        <f>C190-C191</f>
        <v>35216.9</v>
      </c>
      <c r="D193" s="66">
        <f t="shared" si="21"/>
        <v>100</v>
      </c>
      <c r="E193" s="63"/>
    </row>
    <row r="194" spans="1:5" s="47" customFormat="1" ht="30">
      <c r="A194" s="10" t="s">
        <v>65</v>
      </c>
      <c r="B194" s="108">
        <v>5421.3</v>
      </c>
      <c r="C194" s="102">
        <v>5421.3</v>
      </c>
      <c r="D194" s="102">
        <f t="shared" si="21"/>
        <v>100</v>
      </c>
      <c r="E194" s="125"/>
    </row>
    <row r="195" spans="1:5" s="47" customFormat="1" ht="30">
      <c r="A195" s="115" t="s">
        <v>94</v>
      </c>
      <c r="B195" s="108">
        <v>286.10000000000002</v>
      </c>
      <c r="C195" s="102">
        <v>286.10000000000002</v>
      </c>
      <c r="D195" s="102">
        <f t="shared" si="21"/>
        <v>100</v>
      </c>
      <c r="E195" s="125"/>
    </row>
    <row r="196" spans="1:5" s="47" customFormat="1" ht="30">
      <c r="A196" s="115" t="s">
        <v>108</v>
      </c>
      <c r="B196" s="126">
        <v>5135.2</v>
      </c>
      <c r="C196" s="102">
        <v>5135.2</v>
      </c>
      <c r="D196" s="102">
        <f t="shared" si="21"/>
        <v>100</v>
      </c>
      <c r="E196" s="127"/>
    </row>
    <row r="197" spans="1:5" s="47" customFormat="1">
      <c r="A197" s="9" t="s">
        <v>109</v>
      </c>
      <c r="B197" s="108">
        <v>828</v>
      </c>
      <c r="C197" s="66">
        <v>828</v>
      </c>
      <c r="D197" s="102">
        <f t="shared" si="21"/>
        <v>100</v>
      </c>
      <c r="E197" s="229"/>
    </row>
    <row r="198" spans="1:5" s="47" customFormat="1" ht="32.25" customHeight="1">
      <c r="A198" s="10" t="s">
        <v>23</v>
      </c>
      <c r="B198" s="108">
        <v>30166.7</v>
      </c>
      <c r="C198" s="108">
        <v>30166.7</v>
      </c>
      <c r="D198" s="66">
        <f t="shared" si="21"/>
        <v>100</v>
      </c>
      <c r="E198" s="125"/>
    </row>
    <row r="199" spans="1:5" s="38" customFormat="1" ht="20.25" customHeight="1">
      <c r="A199" s="12"/>
      <c r="B199" s="120"/>
      <c r="C199" s="120"/>
      <c r="D199" s="58"/>
      <c r="E199" s="121"/>
    </row>
    <row r="200" spans="1:5" s="38" customFormat="1" ht="22.15" customHeight="1">
      <c r="A200" s="257" t="s">
        <v>86</v>
      </c>
      <c r="B200" s="257"/>
      <c r="C200" s="257"/>
      <c r="D200" s="257"/>
      <c r="E200" s="257"/>
    </row>
    <row r="201" spans="1:5" s="25" customFormat="1" ht="15.75">
      <c r="A201" s="255" t="s">
        <v>24</v>
      </c>
      <c r="B201" s="255"/>
      <c r="C201" s="255"/>
      <c r="D201" s="255"/>
      <c r="E201" s="255"/>
    </row>
    <row r="202" spans="1:5" s="25" customFormat="1" ht="15.75">
      <c r="A202" s="255" t="s">
        <v>26</v>
      </c>
      <c r="B202" s="255"/>
      <c r="C202" s="255"/>
      <c r="D202" s="255"/>
      <c r="E202" s="255"/>
    </row>
    <row r="203" spans="1:5" s="26" customFormat="1" ht="31.5" customHeight="1">
      <c r="A203" s="255" t="s">
        <v>25</v>
      </c>
      <c r="B203" s="255"/>
      <c r="C203" s="255"/>
      <c r="D203" s="255"/>
      <c r="E203" s="255"/>
    </row>
    <row r="204" spans="1:5" s="38" customFormat="1" ht="15.6" customHeight="1">
      <c r="A204" s="104"/>
      <c r="B204" s="104"/>
      <c r="C204" s="45"/>
      <c r="D204" s="58"/>
      <c r="E204" s="59" t="s">
        <v>35</v>
      </c>
    </row>
    <row r="205" spans="1:5" s="19" customFormat="1" ht="75">
      <c r="A205" s="21" t="s">
        <v>46</v>
      </c>
      <c r="B205" s="21" t="s">
        <v>114</v>
      </c>
      <c r="C205" s="21" t="s">
        <v>145</v>
      </c>
      <c r="D205" s="21" t="s">
        <v>50</v>
      </c>
      <c r="E205" s="21" t="s">
        <v>96</v>
      </c>
    </row>
    <row r="206" spans="1:5" ht="17.45" customHeight="1">
      <c r="A206" s="60" t="s">
        <v>6</v>
      </c>
      <c r="B206" s="61">
        <f>B208+B209+B211+B212+B213</f>
        <v>21384</v>
      </c>
      <c r="C206" s="61">
        <f>C208+C209+C211+C212+C213</f>
        <v>19816.699999999997</v>
      </c>
      <c r="D206" s="62">
        <f t="shared" ref="D206:D213" si="22">C206/B206*100</f>
        <v>92.67068836513279</v>
      </c>
      <c r="E206" s="63"/>
    </row>
    <row r="207" spans="1:5" ht="20.25" customHeight="1">
      <c r="A207" s="64" t="s">
        <v>1</v>
      </c>
      <c r="B207" s="65">
        <f>B208+B209+B211+B212+B213</f>
        <v>21384</v>
      </c>
      <c r="C207" s="65">
        <f>C208+C209+C211+C212+C213</f>
        <v>19816.699999999997</v>
      </c>
      <c r="D207" s="66">
        <f t="shared" si="22"/>
        <v>92.67068836513279</v>
      </c>
      <c r="E207" s="63"/>
    </row>
    <row r="208" spans="1:5" ht="60">
      <c r="A208" s="113" t="s">
        <v>110</v>
      </c>
      <c r="B208" s="65">
        <v>572.20000000000005</v>
      </c>
      <c r="C208" s="65">
        <v>572.20000000000005</v>
      </c>
      <c r="D208" s="102">
        <f t="shared" si="22"/>
        <v>100</v>
      </c>
      <c r="E208" s="68"/>
    </row>
    <row r="209" spans="1:5" ht="45">
      <c r="A209" s="113" t="s">
        <v>54</v>
      </c>
      <c r="B209" s="65">
        <v>190.3</v>
      </c>
      <c r="C209" s="65">
        <v>190.3</v>
      </c>
      <c r="D209" s="102">
        <f t="shared" si="22"/>
        <v>100</v>
      </c>
      <c r="E209" s="68"/>
    </row>
    <row r="210" spans="1:5" ht="75">
      <c r="A210" s="21" t="s">
        <v>46</v>
      </c>
      <c r="B210" s="21" t="s">
        <v>114</v>
      </c>
      <c r="C210" s="21" t="s">
        <v>145</v>
      </c>
      <c r="D210" s="21" t="s">
        <v>50</v>
      </c>
      <c r="E210" s="21" t="s">
        <v>96</v>
      </c>
    </row>
    <row r="211" spans="1:5" ht="58.5" customHeight="1">
      <c r="A211" s="116" t="s">
        <v>87</v>
      </c>
      <c r="B211" s="117">
        <v>2199.1999999999998</v>
      </c>
      <c r="C211" s="117">
        <v>2199.1999999999998</v>
      </c>
      <c r="D211" s="118">
        <f t="shared" si="22"/>
        <v>100</v>
      </c>
      <c r="E211" s="130"/>
    </row>
    <row r="212" spans="1:5" ht="75">
      <c r="A212" s="113" t="s">
        <v>55</v>
      </c>
      <c r="B212" s="122">
        <v>4400</v>
      </c>
      <c r="C212" s="122">
        <v>2832.7</v>
      </c>
      <c r="D212" s="102">
        <f t="shared" si="22"/>
        <v>64.37954545454545</v>
      </c>
      <c r="E212" s="244" t="s">
        <v>157</v>
      </c>
    </row>
    <row r="213" spans="1:5" ht="45">
      <c r="A213" s="113" t="s">
        <v>56</v>
      </c>
      <c r="B213" s="122">
        <v>14022.3</v>
      </c>
      <c r="C213" s="122">
        <v>14022.3</v>
      </c>
      <c r="D213" s="123">
        <f t="shared" si="22"/>
        <v>100</v>
      </c>
      <c r="E213" s="68"/>
    </row>
    <row r="214" spans="1:5">
      <c r="A214" s="250"/>
      <c r="B214" s="251"/>
      <c r="C214" s="251"/>
      <c r="D214" s="252"/>
      <c r="E214" s="253"/>
    </row>
    <row r="215" spans="1:5" s="26" customFormat="1" ht="16.5" customHeight="1">
      <c r="A215" s="112"/>
      <c r="B215" s="112"/>
      <c r="C215" s="112"/>
      <c r="D215" s="105"/>
      <c r="E215" s="105"/>
    </row>
    <row r="216" spans="1:5" s="38" customFormat="1" ht="24" customHeight="1">
      <c r="A216" s="257" t="s">
        <v>121</v>
      </c>
      <c r="B216" s="257"/>
      <c r="C216" s="257"/>
      <c r="D216" s="257"/>
      <c r="E216" s="257"/>
    </row>
    <row r="217" spans="1:5" s="25" customFormat="1" ht="25.5" customHeight="1">
      <c r="A217" s="255" t="s">
        <v>122</v>
      </c>
      <c r="B217" s="255"/>
      <c r="C217" s="255"/>
      <c r="D217" s="255"/>
      <c r="E217" s="255"/>
    </row>
    <row r="218" spans="1:5" s="25" customFormat="1" ht="37.5" customHeight="1">
      <c r="A218" s="256" t="s">
        <v>158</v>
      </c>
      <c r="B218" s="256"/>
      <c r="C218" s="256"/>
      <c r="D218" s="256"/>
      <c r="E218" s="256"/>
    </row>
    <row r="219" spans="1:5" s="26" customFormat="1" ht="23.25" customHeight="1">
      <c r="A219" s="255" t="s">
        <v>49</v>
      </c>
      <c r="B219" s="255"/>
      <c r="C219" s="255"/>
      <c r="D219" s="255"/>
      <c r="E219" s="255"/>
    </row>
    <row r="220" spans="1:5" s="26" customFormat="1" ht="15.6" customHeight="1">
      <c r="A220" s="104"/>
      <c r="B220" s="104"/>
      <c r="C220" s="46"/>
      <c r="D220" s="105"/>
      <c r="E220" s="59" t="s">
        <v>35</v>
      </c>
    </row>
    <row r="221" spans="1:5" s="19" customFormat="1" ht="73.5" customHeight="1">
      <c r="A221" s="21" t="s">
        <v>46</v>
      </c>
      <c r="B221" s="21" t="s">
        <v>114</v>
      </c>
      <c r="C221" s="21" t="s">
        <v>145</v>
      </c>
      <c r="D221" s="21" t="s">
        <v>50</v>
      </c>
      <c r="E221" s="21" t="s">
        <v>96</v>
      </c>
    </row>
    <row r="222" spans="1:5" ht="21.75" customHeight="1">
      <c r="A222" s="60" t="s">
        <v>6</v>
      </c>
      <c r="B222" s="61">
        <f>B227+B228</f>
        <v>73226.100000000006</v>
      </c>
      <c r="C222" s="61">
        <f t="shared" ref="C222" si="23">C227+C228</f>
        <v>70397.2</v>
      </c>
      <c r="D222" s="62">
        <f t="shared" ref="D222:D228" si="24">C222/B222*100</f>
        <v>96.136759980389499</v>
      </c>
      <c r="E222" s="63"/>
    </row>
    <row r="223" spans="1:5" ht="19.5" customHeight="1">
      <c r="A223" s="64" t="s">
        <v>1</v>
      </c>
      <c r="B223" s="65">
        <f>B222-B224-B225</f>
        <v>57665.600000000006</v>
      </c>
      <c r="C223" s="65">
        <f t="shared" ref="C223" si="25">C222-C224-C225</f>
        <v>54837</v>
      </c>
      <c r="D223" s="66">
        <f t="shared" si="24"/>
        <v>95.094822563191912</v>
      </c>
      <c r="E223" s="63"/>
    </row>
    <row r="224" spans="1:5" ht="19.5" customHeight="1">
      <c r="A224" s="64" t="s">
        <v>2</v>
      </c>
      <c r="B224" s="65">
        <v>9491.9</v>
      </c>
      <c r="C224" s="65">
        <v>9491.6</v>
      </c>
      <c r="D224" s="66">
        <f t="shared" si="24"/>
        <v>99.996839410444707</v>
      </c>
      <c r="E224" s="63"/>
    </row>
    <row r="225" spans="1:6" ht="24" customHeight="1">
      <c r="A225" s="64" t="s">
        <v>3</v>
      </c>
      <c r="B225" s="65">
        <v>6068.6</v>
      </c>
      <c r="C225" s="65">
        <v>6068.6</v>
      </c>
      <c r="D225" s="66">
        <f t="shared" si="24"/>
        <v>100</v>
      </c>
      <c r="E225" s="63"/>
    </row>
    <row r="226" spans="1:6" ht="75">
      <c r="A226" s="21" t="s">
        <v>46</v>
      </c>
      <c r="B226" s="21" t="s">
        <v>114</v>
      </c>
      <c r="C226" s="21" t="s">
        <v>145</v>
      </c>
      <c r="D226" s="21" t="s">
        <v>50</v>
      </c>
      <c r="E226" s="21" t="s">
        <v>96</v>
      </c>
    </row>
    <row r="227" spans="1:6" ht="240" customHeight="1">
      <c r="A227" s="113" t="s">
        <v>57</v>
      </c>
      <c r="B227" s="65">
        <v>55238.400000000001</v>
      </c>
      <c r="C227" s="65">
        <v>52409.5</v>
      </c>
      <c r="D227" s="114">
        <f t="shared" si="24"/>
        <v>94.878743772448146</v>
      </c>
      <c r="E227" s="128" t="s">
        <v>159</v>
      </c>
      <c r="F227" s="79"/>
    </row>
    <row r="228" spans="1:6" ht="30">
      <c r="A228" s="115" t="s">
        <v>66</v>
      </c>
      <c r="B228" s="65">
        <v>17987.7</v>
      </c>
      <c r="C228" s="65">
        <v>17987.7</v>
      </c>
      <c r="D228" s="102">
        <f t="shared" si="24"/>
        <v>100</v>
      </c>
      <c r="E228" s="68"/>
    </row>
    <row r="229" spans="1:6" ht="16.5" customHeight="1">
      <c r="A229" s="6"/>
      <c r="B229" s="7"/>
      <c r="C229" s="7"/>
      <c r="D229" s="52"/>
      <c r="E229" s="53"/>
    </row>
    <row r="230" spans="1:6" s="45" customFormat="1" ht="22.5" customHeight="1">
      <c r="A230" s="257" t="s">
        <v>88</v>
      </c>
      <c r="B230" s="257"/>
      <c r="C230" s="257"/>
      <c r="D230" s="257"/>
      <c r="E230" s="257"/>
    </row>
    <row r="231" spans="1:6" s="103" customFormat="1" ht="15" customHeight="1">
      <c r="A231" s="255" t="s">
        <v>33</v>
      </c>
      <c r="B231" s="255"/>
      <c r="C231" s="255"/>
      <c r="D231" s="255"/>
      <c r="E231" s="255"/>
    </row>
    <row r="232" spans="1:6" s="103" customFormat="1" ht="28.5" customHeight="1">
      <c r="A232" s="255" t="s">
        <v>34</v>
      </c>
      <c r="B232" s="255"/>
      <c r="C232" s="255"/>
      <c r="D232" s="255"/>
      <c r="E232" s="255"/>
    </row>
    <row r="233" spans="1:6" s="46" customFormat="1" ht="81" customHeight="1">
      <c r="A233" s="256" t="s">
        <v>160</v>
      </c>
      <c r="B233" s="256"/>
      <c r="C233" s="256"/>
      <c r="D233" s="256"/>
      <c r="E233" s="256"/>
    </row>
    <row r="234" spans="1:6" s="45" customFormat="1" ht="15" customHeight="1">
      <c r="A234" s="104"/>
      <c r="B234" s="104"/>
      <c r="D234" s="58"/>
      <c r="E234" s="59" t="s">
        <v>35</v>
      </c>
    </row>
    <row r="235" spans="1:6" s="20" customFormat="1" ht="75">
      <c r="A235" s="21" t="s">
        <v>46</v>
      </c>
      <c r="B235" s="21" t="s">
        <v>114</v>
      </c>
      <c r="C235" s="21" t="s">
        <v>145</v>
      </c>
      <c r="D235" s="21" t="s">
        <v>50</v>
      </c>
      <c r="E235" s="21" t="s">
        <v>96</v>
      </c>
    </row>
    <row r="236" spans="1:6" s="39" customFormat="1" ht="17.45" customHeight="1">
      <c r="A236" s="60" t="s">
        <v>6</v>
      </c>
      <c r="B236" s="61">
        <f>B240+B241+B242+B243+B244</f>
        <v>75565.5</v>
      </c>
      <c r="C236" s="61">
        <f>C240+C241+C242+C243+C244</f>
        <v>74740.099999999991</v>
      </c>
      <c r="D236" s="62">
        <f t="shared" ref="D236:D244" si="26">C236/B236*100</f>
        <v>98.907702589144506</v>
      </c>
      <c r="E236" s="63"/>
    </row>
    <row r="237" spans="1:6" s="39" customFormat="1" ht="17.45" customHeight="1">
      <c r="A237" s="64" t="s">
        <v>1</v>
      </c>
      <c r="B237" s="65">
        <f>B236-B239</f>
        <v>73619.8</v>
      </c>
      <c r="C237" s="65">
        <f>C236-C239</f>
        <v>72794.399999999994</v>
      </c>
      <c r="D237" s="66">
        <f t="shared" si="26"/>
        <v>98.878834226661837</v>
      </c>
      <c r="E237" s="63"/>
    </row>
    <row r="238" spans="1:6" s="39" customFormat="1" ht="75">
      <c r="A238" s="21" t="s">
        <v>46</v>
      </c>
      <c r="B238" s="21" t="s">
        <v>114</v>
      </c>
      <c r="C238" s="21" t="s">
        <v>145</v>
      </c>
      <c r="D238" s="21" t="s">
        <v>50</v>
      </c>
      <c r="E238" s="21" t="s">
        <v>96</v>
      </c>
    </row>
    <row r="239" spans="1:6" s="39" customFormat="1">
      <c r="A239" s="64" t="s">
        <v>2</v>
      </c>
      <c r="B239" s="106">
        <v>1945.7</v>
      </c>
      <c r="C239" s="65">
        <v>1945.7</v>
      </c>
      <c r="D239" s="66">
        <f t="shared" si="26"/>
        <v>100</v>
      </c>
      <c r="E239" s="63"/>
    </row>
    <row r="240" spans="1:6" s="70" customFormat="1" ht="30">
      <c r="A240" s="111" t="s">
        <v>58</v>
      </c>
      <c r="B240" s="101">
        <v>2048.1</v>
      </c>
      <c r="C240" s="101">
        <v>2048.1</v>
      </c>
      <c r="D240" s="66">
        <f t="shared" si="26"/>
        <v>100</v>
      </c>
      <c r="E240" s="239"/>
    </row>
    <row r="241" spans="1:6" s="18" customFormat="1" ht="45">
      <c r="A241" s="111" t="s">
        <v>59</v>
      </c>
      <c r="B241" s="101">
        <v>24082</v>
      </c>
      <c r="C241" s="101">
        <v>24012.1</v>
      </c>
      <c r="D241" s="66">
        <f t="shared" si="26"/>
        <v>99.709741715804341</v>
      </c>
      <c r="E241" s="68"/>
    </row>
    <row r="242" spans="1:6" s="35" customFormat="1" ht="45">
      <c r="A242" s="111" t="s">
        <v>60</v>
      </c>
      <c r="B242" s="101">
        <v>24317</v>
      </c>
      <c r="C242" s="101">
        <v>24179.7</v>
      </c>
      <c r="D242" s="66">
        <f t="shared" si="26"/>
        <v>99.435374429411524</v>
      </c>
      <c r="E242" s="68"/>
    </row>
    <row r="243" spans="1:6" s="26" customFormat="1" ht="45">
      <c r="A243" s="111" t="s">
        <v>61</v>
      </c>
      <c r="B243" s="110">
        <v>1076.5</v>
      </c>
      <c r="C243" s="110">
        <v>1076.5</v>
      </c>
      <c r="D243" s="66">
        <f t="shared" si="26"/>
        <v>100</v>
      </c>
      <c r="E243" s="231"/>
    </row>
    <row r="244" spans="1:6" s="26" customFormat="1" ht="140.25" customHeight="1">
      <c r="A244" s="9" t="s">
        <v>89</v>
      </c>
      <c r="B244" s="245">
        <v>24041.9</v>
      </c>
      <c r="C244" s="245">
        <v>23423.7</v>
      </c>
      <c r="D244" s="66">
        <f t="shared" si="26"/>
        <v>97.428655805073632</v>
      </c>
      <c r="E244" s="232" t="s">
        <v>161</v>
      </c>
      <c r="F244" s="230"/>
    </row>
    <row r="245" spans="1:6" s="26" customFormat="1" ht="21" customHeight="1">
      <c r="A245" s="15"/>
      <c r="B245" s="54"/>
      <c r="C245" s="54"/>
      <c r="D245" s="55"/>
      <c r="E245" s="56"/>
    </row>
    <row r="246" spans="1:6" s="38" customFormat="1" ht="18.75" customHeight="1">
      <c r="A246" s="257" t="s">
        <v>90</v>
      </c>
      <c r="B246" s="257"/>
      <c r="C246" s="257"/>
      <c r="D246" s="257"/>
      <c r="E246" s="257"/>
    </row>
    <row r="247" spans="1:6" s="25" customFormat="1" ht="16.149999999999999" customHeight="1">
      <c r="A247" s="255" t="s">
        <v>127</v>
      </c>
      <c r="B247" s="255"/>
      <c r="C247" s="255"/>
      <c r="D247" s="255"/>
      <c r="E247" s="255"/>
    </row>
    <row r="248" spans="1:6" s="25" customFormat="1" ht="15.75">
      <c r="A248" s="255" t="s">
        <v>111</v>
      </c>
      <c r="B248" s="255"/>
      <c r="C248" s="255"/>
      <c r="D248" s="255"/>
      <c r="E248" s="255"/>
    </row>
    <row r="249" spans="1:6" s="26" customFormat="1" ht="18.75" customHeight="1">
      <c r="A249" s="256" t="s">
        <v>162</v>
      </c>
      <c r="B249" s="256"/>
      <c r="C249" s="256"/>
      <c r="D249" s="256"/>
      <c r="E249" s="256"/>
    </row>
    <row r="250" spans="1:6" s="26" customFormat="1" ht="15.75" customHeight="1">
      <c r="A250" s="104"/>
      <c r="B250" s="104"/>
      <c r="C250" s="46"/>
      <c r="D250" s="105"/>
      <c r="E250" s="59" t="s">
        <v>35</v>
      </c>
    </row>
    <row r="251" spans="1:6" s="86" customFormat="1" ht="75">
      <c r="A251" s="21" t="s">
        <v>46</v>
      </c>
      <c r="B251" s="21" t="s">
        <v>114</v>
      </c>
      <c r="C251" s="21" t="s">
        <v>145</v>
      </c>
      <c r="D251" s="21" t="s">
        <v>50</v>
      </c>
      <c r="E251" s="21" t="s">
        <v>96</v>
      </c>
    </row>
    <row r="252" spans="1:6" ht="17.25" customHeight="1">
      <c r="A252" s="60" t="s">
        <v>6</v>
      </c>
      <c r="B252" s="61">
        <f>B254</f>
        <v>30261</v>
      </c>
      <c r="C252" s="61">
        <f t="shared" ref="C252:D252" si="27">C254</f>
        <v>28996.9</v>
      </c>
      <c r="D252" s="61">
        <f t="shared" si="27"/>
        <v>95.822676051683686</v>
      </c>
      <c r="E252" s="63"/>
    </row>
    <row r="253" spans="1:6" ht="76.5" customHeight="1">
      <c r="A253" s="21" t="s">
        <v>46</v>
      </c>
      <c r="B253" s="21" t="s">
        <v>114</v>
      </c>
      <c r="C253" s="21" t="s">
        <v>145</v>
      </c>
      <c r="D253" s="21" t="s">
        <v>50</v>
      </c>
      <c r="E253" s="21" t="s">
        <v>96</v>
      </c>
    </row>
    <row r="254" spans="1:6" ht="15.75" customHeight="1">
      <c r="A254" s="64" t="s">
        <v>1</v>
      </c>
      <c r="B254" s="65">
        <f>B255</f>
        <v>30261</v>
      </c>
      <c r="C254" s="65">
        <f>C255</f>
        <v>28996.9</v>
      </c>
      <c r="D254" s="65">
        <f>C254/B254*100</f>
        <v>95.822676051683686</v>
      </c>
      <c r="E254" s="63"/>
    </row>
    <row r="255" spans="1:6" ht="45">
      <c r="A255" s="9" t="s">
        <v>92</v>
      </c>
      <c r="B255" s="108">
        <v>30261</v>
      </c>
      <c r="C255" s="246">
        <v>28996.9</v>
      </c>
      <c r="D255" s="109">
        <f>C255/B255*100</f>
        <v>95.822676051683686</v>
      </c>
      <c r="E255" s="101" t="s">
        <v>163</v>
      </c>
      <c r="F255" s="133"/>
    </row>
    <row r="256" spans="1:6" ht="2.25" customHeight="1">
      <c r="A256" s="15"/>
      <c r="B256" s="48"/>
      <c r="C256" s="87"/>
      <c r="D256" s="88"/>
      <c r="E256" s="30"/>
    </row>
    <row r="257" spans="1:6" s="45" customFormat="1" ht="15.75">
      <c r="A257" s="257" t="s">
        <v>93</v>
      </c>
      <c r="B257" s="257"/>
      <c r="C257" s="257"/>
      <c r="D257" s="257"/>
      <c r="E257" s="257"/>
    </row>
    <row r="258" spans="1:6" s="103" customFormat="1" ht="15" customHeight="1">
      <c r="A258" s="255" t="s">
        <v>30</v>
      </c>
      <c r="B258" s="255"/>
      <c r="C258" s="255"/>
      <c r="D258" s="255"/>
      <c r="E258" s="255"/>
    </row>
    <row r="259" spans="1:6" s="103" customFormat="1" ht="16.5" customHeight="1">
      <c r="A259" s="255" t="s">
        <v>138</v>
      </c>
      <c r="B259" s="255"/>
      <c r="C259" s="255"/>
      <c r="D259" s="255"/>
      <c r="E259" s="255"/>
    </row>
    <row r="260" spans="1:6" s="46" customFormat="1" ht="51.75" customHeight="1">
      <c r="A260" s="255" t="s">
        <v>164</v>
      </c>
      <c r="B260" s="255"/>
      <c r="C260" s="255"/>
      <c r="D260" s="255"/>
      <c r="E260" s="255"/>
    </row>
    <row r="261" spans="1:6" s="46" customFormat="1" ht="15" customHeight="1">
      <c r="A261" s="104"/>
      <c r="B261" s="104"/>
      <c r="D261" s="105"/>
      <c r="E261" s="59" t="s">
        <v>35</v>
      </c>
    </row>
    <row r="262" spans="1:6" s="19" customFormat="1" ht="75" customHeight="1">
      <c r="A262" s="21" t="s">
        <v>46</v>
      </c>
      <c r="B262" s="21" t="s">
        <v>114</v>
      </c>
      <c r="C262" s="21" t="s">
        <v>145</v>
      </c>
      <c r="D262" s="21" t="s">
        <v>50</v>
      </c>
      <c r="E262" s="21" t="s">
        <v>96</v>
      </c>
    </row>
    <row r="263" spans="1:6">
      <c r="A263" s="60" t="s">
        <v>6</v>
      </c>
      <c r="B263" s="61">
        <f>B267+B268</f>
        <v>462018.7</v>
      </c>
      <c r="C263" s="61">
        <f>C267+C268</f>
        <v>449685.8</v>
      </c>
      <c r="D263" s="62">
        <f t="shared" ref="D263:D268" si="28">C263/B263*100</f>
        <v>97.330649170693732</v>
      </c>
      <c r="E263" s="63"/>
    </row>
    <row r="264" spans="1:6">
      <c r="A264" s="64" t="s">
        <v>1</v>
      </c>
      <c r="B264" s="65">
        <f>B263-B265-B266</f>
        <v>442025.9</v>
      </c>
      <c r="C264" s="65">
        <f t="shared" ref="C264" si="29">C263-C265-C266</f>
        <v>429734</v>
      </c>
      <c r="D264" s="66">
        <f t="shared" si="28"/>
        <v>97.219190097231859</v>
      </c>
      <c r="E264" s="63"/>
    </row>
    <row r="265" spans="1:6">
      <c r="A265" s="64" t="s">
        <v>2</v>
      </c>
      <c r="B265" s="65">
        <v>14582.7</v>
      </c>
      <c r="C265" s="65">
        <v>14541.7</v>
      </c>
      <c r="D265" s="66">
        <f t="shared" si="28"/>
        <v>99.718844932694211</v>
      </c>
      <c r="E265" s="63"/>
    </row>
    <row r="266" spans="1:6">
      <c r="A266" s="64" t="s">
        <v>3</v>
      </c>
      <c r="B266" s="65">
        <v>5410.1</v>
      </c>
      <c r="C266" s="65">
        <v>5410.1</v>
      </c>
      <c r="D266" s="66">
        <f t="shared" si="28"/>
        <v>100</v>
      </c>
      <c r="E266" s="63"/>
    </row>
    <row r="267" spans="1:6" ht="197.25" customHeight="1">
      <c r="A267" s="11" t="s">
        <v>31</v>
      </c>
      <c r="B267" s="106">
        <v>461192</v>
      </c>
      <c r="C267" s="106">
        <v>448924.1</v>
      </c>
      <c r="D267" s="66">
        <f t="shared" si="28"/>
        <v>97.339958195285263</v>
      </c>
      <c r="E267" s="128" t="s">
        <v>171</v>
      </c>
      <c r="F267" s="79"/>
    </row>
    <row r="268" spans="1:6" ht="47.25" customHeight="1">
      <c r="A268" s="11" t="s">
        <v>32</v>
      </c>
      <c r="B268" s="107">
        <v>826.7</v>
      </c>
      <c r="C268" s="107">
        <v>761.7</v>
      </c>
      <c r="D268" s="66">
        <f t="shared" si="28"/>
        <v>92.137413813959114</v>
      </c>
      <c r="E268" s="101" t="s">
        <v>165</v>
      </c>
    </row>
    <row r="269" spans="1:6" ht="9" customHeight="1">
      <c r="A269" s="98"/>
      <c r="B269" s="99"/>
      <c r="C269" s="99"/>
      <c r="D269" s="72"/>
      <c r="E269" s="73"/>
    </row>
    <row r="270" spans="1:6" s="38" customFormat="1" ht="30.75" customHeight="1">
      <c r="A270" s="257" t="s">
        <v>36</v>
      </c>
      <c r="B270" s="257"/>
      <c r="C270" s="257"/>
      <c r="D270" s="257"/>
      <c r="E270" s="257"/>
    </row>
    <row r="271" spans="1:6" s="25" customFormat="1" ht="14.25" customHeight="1">
      <c r="A271" s="255" t="s">
        <v>37</v>
      </c>
      <c r="B271" s="255"/>
      <c r="C271" s="255"/>
      <c r="D271" s="255"/>
      <c r="E271" s="255"/>
    </row>
    <row r="272" spans="1:6" s="25" customFormat="1" ht="36" customHeight="1">
      <c r="A272" s="255" t="s">
        <v>38</v>
      </c>
      <c r="B272" s="255"/>
      <c r="C272" s="255"/>
      <c r="D272" s="255"/>
      <c r="E272" s="255"/>
    </row>
    <row r="273" spans="1:6" s="26" customFormat="1" ht="32.25" customHeight="1">
      <c r="A273" s="256" t="s">
        <v>166</v>
      </c>
      <c r="B273" s="256"/>
      <c r="C273" s="256"/>
      <c r="D273" s="256"/>
      <c r="E273" s="256"/>
    </row>
    <row r="274" spans="1:6" s="38" customFormat="1" ht="14.25" customHeight="1">
      <c r="A274" s="100"/>
      <c r="B274" s="100"/>
      <c r="C274" s="45"/>
      <c r="D274" s="58"/>
      <c r="E274" s="59" t="s">
        <v>35</v>
      </c>
    </row>
    <row r="275" spans="1:6" s="19" customFormat="1" ht="74.25" customHeight="1">
      <c r="A275" s="21" t="s">
        <v>46</v>
      </c>
      <c r="B275" s="21" t="s">
        <v>114</v>
      </c>
      <c r="C275" s="21" t="s">
        <v>145</v>
      </c>
      <c r="D275" s="21" t="s">
        <v>50</v>
      </c>
      <c r="E275" s="21" t="s">
        <v>96</v>
      </c>
    </row>
    <row r="276" spans="1:6">
      <c r="A276" s="60" t="s">
        <v>6</v>
      </c>
      <c r="B276" s="61">
        <f>B279</f>
        <v>325949.7</v>
      </c>
      <c r="C276" s="61">
        <f>C279</f>
        <v>301048.59999999998</v>
      </c>
      <c r="D276" s="62">
        <f t="shared" ref="D276:D281" si="30">C276/B276*100</f>
        <v>92.360447026028851</v>
      </c>
      <c r="E276" s="63"/>
    </row>
    <row r="277" spans="1:6">
      <c r="A277" s="64" t="s">
        <v>1</v>
      </c>
      <c r="B277" s="65">
        <f>B276-B278</f>
        <v>269400.2</v>
      </c>
      <c r="C277" s="65">
        <f t="shared" ref="C277" si="31">C276-C278</f>
        <v>299929.59999999998</v>
      </c>
      <c r="D277" s="66">
        <f t="shared" si="30"/>
        <v>111.33235981265047</v>
      </c>
      <c r="E277" s="63"/>
    </row>
    <row r="278" spans="1:6">
      <c r="A278" s="64" t="s">
        <v>2</v>
      </c>
      <c r="B278" s="65">
        <v>56549.5</v>
      </c>
      <c r="C278" s="65">
        <v>1119</v>
      </c>
      <c r="D278" s="66">
        <f t="shared" si="30"/>
        <v>1.9787973368464797</v>
      </c>
      <c r="E278" s="63"/>
    </row>
    <row r="279" spans="1:6" ht="304.5" customHeight="1">
      <c r="A279" s="129" t="s">
        <v>113</v>
      </c>
      <c r="B279" s="130">
        <v>325949.7</v>
      </c>
      <c r="C279" s="130">
        <v>301048.59999999998</v>
      </c>
      <c r="D279" s="131">
        <f t="shared" si="30"/>
        <v>92.360447026028851</v>
      </c>
      <c r="E279" s="128" t="s">
        <v>172</v>
      </c>
      <c r="F279" s="79"/>
    </row>
    <row r="280" spans="1:6" s="57" customFormat="1" ht="30">
      <c r="A280" s="132" t="s">
        <v>48</v>
      </c>
      <c r="B280" s="233">
        <v>15986.3</v>
      </c>
      <c r="C280" s="233">
        <v>15419.7</v>
      </c>
      <c r="D280" s="118">
        <f t="shared" si="30"/>
        <v>96.455715206145271</v>
      </c>
      <c r="E280" s="128" t="s">
        <v>128</v>
      </c>
    </row>
    <row r="281" spans="1:6" s="57" customFormat="1" ht="45">
      <c r="A281" s="116" t="s">
        <v>123</v>
      </c>
      <c r="B281" s="119">
        <v>931.8</v>
      </c>
      <c r="C281" s="119">
        <v>734.7</v>
      </c>
      <c r="D281" s="118">
        <f t="shared" si="30"/>
        <v>78.847392144236977</v>
      </c>
      <c r="E281" s="128" t="s">
        <v>170</v>
      </c>
    </row>
    <row r="282" spans="1:6" s="57" customFormat="1" hidden="1">
      <c r="A282" s="94"/>
      <c r="B282" s="95"/>
      <c r="C282" s="95"/>
      <c r="D282" s="96"/>
      <c r="E282" s="97"/>
    </row>
    <row r="283" spans="1:6" s="89" customFormat="1" ht="12.6" customHeight="1">
      <c r="A283" s="90"/>
      <c r="B283" s="91"/>
      <c r="C283" s="91"/>
      <c r="D283" s="83"/>
      <c r="E283" s="83"/>
    </row>
    <row r="284" spans="1:6" s="89" customFormat="1" ht="13.15" customHeight="1">
      <c r="A284" s="92"/>
      <c r="B284" s="93"/>
      <c r="C284" s="93"/>
      <c r="D284" s="83"/>
      <c r="E284" s="83"/>
    </row>
    <row r="285" spans="1:6" ht="0.6" customHeight="1">
      <c r="A285" s="75"/>
      <c r="B285" s="17"/>
    </row>
    <row r="287" spans="1:6">
      <c r="A287" s="77"/>
      <c r="B287" s="78"/>
      <c r="C287" s="78"/>
    </row>
    <row r="288" spans="1:6">
      <c r="A288" s="77"/>
      <c r="B288" s="78"/>
      <c r="C288" s="78"/>
    </row>
    <row r="289" spans="1:3">
      <c r="A289" s="77"/>
      <c r="B289" s="78"/>
      <c r="C289" s="78"/>
    </row>
    <row r="290" spans="1:3">
      <c r="A290" s="77"/>
      <c r="B290" s="79"/>
      <c r="C290" s="79"/>
    </row>
    <row r="291" spans="1:3">
      <c r="A291" s="77"/>
      <c r="B291" s="1"/>
      <c r="C291" s="80"/>
    </row>
    <row r="292" spans="1:3">
      <c r="A292" s="77"/>
      <c r="B292" s="79"/>
      <c r="C292" s="79"/>
    </row>
    <row r="293" spans="1:3">
      <c r="A293" s="77"/>
      <c r="B293" s="79"/>
      <c r="C293" s="79"/>
    </row>
    <row r="294" spans="1:3">
      <c r="B294" s="79"/>
      <c r="C294" s="79"/>
    </row>
    <row r="295" spans="1:3">
      <c r="A295" s="77"/>
      <c r="B295" s="79"/>
      <c r="C295" s="79"/>
    </row>
    <row r="296" spans="1:3">
      <c r="B296" s="1"/>
      <c r="C296" s="80"/>
    </row>
    <row r="297" spans="1:3">
      <c r="B297" s="79"/>
      <c r="C297" s="79"/>
    </row>
    <row r="298" spans="1:3">
      <c r="B298" s="79"/>
      <c r="C298" s="79"/>
    </row>
    <row r="299" spans="1:3">
      <c r="B299" s="78"/>
      <c r="C299" s="78"/>
    </row>
    <row r="300" spans="1:3">
      <c r="B300" s="79"/>
      <c r="C300" s="79"/>
    </row>
    <row r="301" spans="1:3">
      <c r="B301" s="79"/>
      <c r="C301" s="79"/>
    </row>
    <row r="302" spans="1:3">
      <c r="B302" s="79"/>
      <c r="C302" s="79"/>
    </row>
    <row r="303" spans="1:3">
      <c r="B303" s="79"/>
      <c r="C303" s="79"/>
    </row>
    <row r="304" spans="1:3">
      <c r="B304" s="79"/>
      <c r="C304" s="79"/>
    </row>
    <row r="305" spans="2:3">
      <c r="B305" s="78"/>
      <c r="C305" s="78"/>
    </row>
    <row r="306" spans="2:3">
      <c r="B306" s="78"/>
      <c r="C306" s="78"/>
    </row>
    <row r="307" spans="2:3">
      <c r="B307" s="79"/>
      <c r="C307" s="79"/>
    </row>
    <row r="308" spans="2:3">
      <c r="B308" s="79"/>
      <c r="C308" s="79"/>
    </row>
    <row r="309" spans="2:3">
      <c r="B309" s="79"/>
      <c r="C309" s="79"/>
    </row>
    <row r="310" spans="2:3">
      <c r="B310" s="79"/>
      <c r="C310" s="79"/>
    </row>
    <row r="311" spans="2:3">
      <c r="B311" s="79"/>
      <c r="C311" s="79"/>
    </row>
    <row r="312" spans="2:3">
      <c r="B312" s="79"/>
      <c r="C312" s="79"/>
    </row>
    <row r="313" spans="2:3">
      <c r="B313" s="79"/>
      <c r="C313" s="79"/>
    </row>
    <row r="314" spans="2:3">
      <c r="B314" s="79"/>
      <c r="C314" s="79"/>
    </row>
    <row r="315" spans="2:3">
      <c r="B315" s="79"/>
      <c r="C315" s="79"/>
    </row>
    <row r="316" spans="2:3">
      <c r="B316" s="78"/>
      <c r="C316" s="78"/>
    </row>
    <row r="317" spans="2:3">
      <c r="B317" s="79"/>
    </row>
  </sheetData>
  <mergeCells count="67">
    <mergeCell ref="A79:E79"/>
    <mergeCell ref="A80:E80"/>
    <mergeCell ref="A24:D24"/>
    <mergeCell ref="A50:D50"/>
    <mergeCell ref="A4:C4"/>
    <mergeCell ref="A60:E60"/>
    <mergeCell ref="A61:E61"/>
    <mergeCell ref="A62:E62"/>
    <mergeCell ref="A63:E63"/>
    <mergeCell ref="A81:E81"/>
    <mergeCell ref="A82:E82"/>
    <mergeCell ref="A169:E169"/>
    <mergeCell ref="A93:E93"/>
    <mergeCell ref="A104:E104"/>
    <mergeCell ref="A117:E117"/>
    <mergeCell ref="A118:E118"/>
    <mergeCell ref="A105:E105"/>
    <mergeCell ref="A106:E106"/>
    <mergeCell ref="A107:E107"/>
    <mergeCell ref="A90:E90"/>
    <mergeCell ref="A91:E91"/>
    <mergeCell ref="A92:E92"/>
    <mergeCell ref="A271:E271"/>
    <mergeCell ref="A272:E272"/>
    <mergeCell ref="A273:E273"/>
    <mergeCell ref="A119:E119"/>
    <mergeCell ref="A120:E120"/>
    <mergeCell ref="A143:E143"/>
    <mergeCell ref="A232:E232"/>
    <mergeCell ref="A170:E170"/>
    <mergeCell ref="A171:E171"/>
    <mergeCell ref="A248:E248"/>
    <mergeCell ref="A246:E246"/>
    <mergeCell ref="A270:E270"/>
    <mergeCell ref="A218:E218"/>
    <mergeCell ref="A219:E219"/>
    <mergeCell ref="A230:E230"/>
    <mergeCell ref="A231:E231"/>
    <mergeCell ref="A260:E260"/>
    <mergeCell ref="A233:E233"/>
    <mergeCell ref="A249:E249"/>
    <mergeCell ref="A201:E201"/>
    <mergeCell ref="A202:E202"/>
    <mergeCell ref="A203:E203"/>
    <mergeCell ref="A216:E216"/>
    <mergeCell ref="A217:E217"/>
    <mergeCell ref="A184:E184"/>
    <mergeCell ref="A185:E185"/>
    <mergeCell ref="A186:E186"/>
    <mergeCell ref="A187:E187"/>
    <mergeCell ref="A200:E200"/>
    <mergeCell ref="A3:E3"/>
    <mergeCell ref="A259:E259"/>
    <mergeCell ref="A156:E156"/>
    <mergeCell ref="A168:E168"/>
    <mergeCell ref="A132:E132"/>
    <mergeCell ref="A133:E133"/>
    <mergeCell ref="A134:E134"/>
    <mergeCell ref="A154:E154"/>
    <mergeCell ref="A155:E155"/>
    <mergeCell ref="A144:E144"/>
    <mergeCell ref="A145:E145"/>
    <mergeCell ref="A146:E146"/>
    <mergeCell ref="A153:E153"/>
    <mergeCell ref="A257:E257"/>
    <mergeCell ref="A258:E258"/>
    <mergeCell ref="A247:E247"/>
  </mergeCells>
  <pageMargins left="0.39370078740157483" right="0.39370078740157483" top="0.39370078740157483" bottom="0.19685039370078741" header="0.31496062992125984" footer="0.19685039370078741"/>
  <pageSetup paperSize="9" scale="89" firstPageNumber="389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пояснительная</vt:lpstr>
      <vt:lpstr>пояснительная!Область_печати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2024-03-28T08:08:45Z</dcterms:modified>
</cp:coreProperties>
</file>