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6260" windowHeight="8475"/>
  </bookViews>
  <sheets>
    <sheet name="сведения за 9 ме.2023 г. по рас" sheetId="2" r:id="rId1"/>
  </sheets>
  <definedNames>
    <definedName name="_xlnm.Print_Titles" localSheetId="0">'сведения за 9 ме.2023 г. по рас'!$3:$4</definedName>
  </definedNames>
  <calcPr calcId="125725"/>
</workbook>
</file>

<file path=xl/calcChain.xml><?xml version="1.0" encoding="utf-8"?>
<calcChain xmlns="http://schemas.openxmlformats.org/spreadsheetml/2006/main">
  <c r="I8" i="2"/>
  <c r="I9"/>
  <c r="I10"/>
  <c r="I11"/>
  <c r="I12"/>
  <c r="I13"/>
  <c r="I14"/>
  <c r="I16"/>
  <c r="I17"/>
  <c r="I19"/>
  <c r="I21"/>
  <c r="I22"/>
  <c r="I23"/>
  <c r="I24"/>
  <c r="I25"/>
  <c r="I26"/>
  <c r="I27"/>
  <c r="I29"/>
  <c r="I30"/>
  <c r="I31"/>
  <c r="I32"/>
  <c r="I34"/>
  <c r="I36"/>
  <c r="I37"/>
  <c r="I38"/>
  <c r="I39"/>
  <c r="I40"/>
  <c r="I42"/>
  <c r="I43"/>
  <c r="I44"/>
  <c r="I46"/>
  <c r="I48"/>
  <c r="I49"/>
  <c r="I50"/>
  <c r="I53"/>
  <c r="I54"/>
  <c r="I57"/>
  <c r="I58"/>
  <c r="I59"/>
  <c r="I7"/>
  <c r="G52"/>
  <c r="I52" s="1"/>
  <c r="H18"/>
  <c r="J18"/>
  <c r="J8"/>
  <c r="J9"/>
  <c r="J10"/>
  <c r="J11"/>
  <c r="J12"/>
  <c r="J13"/>
  <c r="J14"/>
  <c r="J16"/>
  <c r="J17"/>
  <c r="J19"/>
  <c r="J21"/>
  <c r="J22"/>
  <c r="J23"/>
  <c r="J24"/>
  <c r="J25"/>
  <c r="J26"/>
  <c r="J27"/>
  <c r="J29"/>
  <c r="J30"/>
  <c r="J31"/>
  <c r="J32"/>
  <c r="J34"/>
  <c r="J36"/>
  <c r="J37"/>
  <c r="J38"/>
  <c r="J39"/>
  <c r="J40"/>
  <c r="J42"/>
  <c r="J43"/>
  <c r="J46"/>
  <c r="J48"/>
  <c r="J49"/>
  <c r="J50"/>
  <c r="J51"/>
  <c r="J53"/>
  <c r="J54"/>
  <c r="J55"/>
  <c r="J57"/>
  <c r="J58"/>
  <c r="J59"/>
  <c r="J7"/>
  <c r="F52"/>
  <c r="H55"/>
  <c r="H25"/>
  <c r="E52" l="1"/>
  <c r="D20"/>
  <c r="E20"/>
  <c r="F20"/>
  <c r="G20"/>
  <c r="I20" s="1"/>
  <c r="G44"/>
  <c r="F44"/>
  <c r="E44"/>
  <c r="J44" s="1"/>
  <c r="D44"/>
  <c r="J20" l="1"/>
  <c r="H7"/>
  <c r="H8"/>
  <c r="H9"/>
  <c r="H11"/>
  <c r="H14"/>
  <c r="H16"/>
  <c r="H17"/>
  <c r="H19"/>
  <c r="H21"/>
  <c r="H22"/>
  <c r="H23"/>
  <c r="H24"/>
  <c r="H26"/>
  <c r="H27"/>
  <c r="H29"/>
  <c r="H30"/>
  <c r="H31"/>
  <c r="H32"/>
  <c r="H36"/>
  <c r="H37"/>
  <c r="H38"/>
  <c r="H39"/>
  <c r="H40"/>
  <c r="H42"/>
  <c r="H43"/>
  <c r="H48"/>
  <c r="H50"/>
  <c r="H51"/>
  <c r="H54"/>
  <c r="H57"/>
  <c r="F58" l="1"/>
  <c r="F56"/>
  <c r="F47"/>
  <c r="F41"/>
  <c r="F35"/>
  <c r="F33"/>
  <c r="F28"/>
  <c r="F15"/>
  <c r="F6"/>
  <c r="D52"/>
  <c r="J52"/>
  <c r="H52" l="1"/>
  <c r="F5"/>
  <c r="G58"/>
  <c r="E58"/>
  <c r="D58"/>
  <c r="G56"/>
  <c r="E56"/>
  <c r="D56"/>
  <c r="G47"/>
  <c r="I47" s="1"/>
  <c r="E47"/>
  <c r="D47"/>
  <c r="G41"/>
  <c r="I41" s="1"/>
  <c r="E41"/>
  <c r="D41"/>
  <c r="G35"/>
  <c r="I35" s="1"/>
  <c r="E35"/>
  <c r="D35"/>
  <c r="G33"/>
  <c r="I33" s="1"/>
  <c r="E33"/>
  <c r="D33"/>
  <c r="G28"/>
  <c r="I28" s="1"/>
  <c r="E28"/>
  <c r="D28"/>
  <c r="G15"/>
  <c r="I15" s="1"/>
  <c r="E15"/>
  <c r="D15"/>
  <c r="G6"/>
  <c r="I6" s="1"/>
  <c r="E6"/>
  <c r="D6"/>
  <c r="J56" l="1"/>
  <c r="I56"/>
  <c r="J47"/>
  <c r="J41"/>
  <c r="J35"/>
  <c r="J33"/>
  <c r="J28"/>
  <c r="J15"/>
  <c r="J6"/>
  <c r="H56"/>
  <c r="H47"/>
  <c r="H41"/>
  <c r="H35"/>
  <c r="H28"/>
  <c r="H20"/>
  <c r="H15"/>
  <c r="G5"/>
  <c r="I5" s="1"/>
  <c r="H6"/>
  <c r="D5"/>
  <c r="E5"/>
  <c r="J5" l="1"/>
  <c r="H5"/>
</calcChain>
</file>

<file path=xl/sharedStrings.xml><?xml version="1.0" encoding="utf-8"?>
<sst xmlns="http://schemas.openxmlformats.org/spreadsheetml/2006/main" count="67" uniqueCount="67">
  <si>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</si>
  <si>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</si>
  <si>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</si>
  <si>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</si>
  <si>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</si>
  <si>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</si>
  <si>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</si>
  <si>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</si>
  <si>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</si>
  <si>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</si>
  <si>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</si>
  <si>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</si>
  <si>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</si>
  <si>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</si>
  <si>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</si>
  <si>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</si>
  <si>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</si>
  <si>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</si>
  <si>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</si>
  <si>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</si>
  <si>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</si>
  <si>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</si>
  <si>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</si>
  <si>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</si>
  <si>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</si>
  <si>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</si>
  <si>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</si>
  <si>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</si>
  <si>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</si>
  <si>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</si>
  <si>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</si>
  <si>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</si>
  <si>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</si>
  <si>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</si>
  <si>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</si>
  <si>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</si>
  <si>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</si>
  <si>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</si>
  <si>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</si>
  <si>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</si>
  <si>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</si>
  <si>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</si>
  <si>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</si>
  <si>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</si>
  <si>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(тыс.рублей)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</si>
  <si>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</si>
  <si>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</si>
  <si>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Физическая культура</t>
  </si>
  <si>
    <t>Обеспечение проведения выборов и референдумов</t>
  </si>
  <si>
    <t>Расходы - всего:</t>
  </si>
  <si>
    <t>Гражданская оборона</t>
  </si>
  <si>
    <t>Санитарно-эпидемиологическое благополучие</t>
  </si>
  <si>
    <t>в том числе дорожный фонд</t>
  </si>
  <si>
    <t xml:space="preserve">Дорожное хозяйство </t>
  </si>
  <si>
    <t>Утверждено решением Думы г.Урая от 25.11.2022 года № 125</t>
  </si>
  <si>
    <t>Наименование показателя</t>
  </si>
  <si>
    <t>Рз</t>
  </si>
  <si>
    <t>Пр</t>
  </si>
  <si>
    <t>% исполнения к плановым назначениям отчётного периода ((к.7/к.6)*100%)</t>
  </si>
  <si>
    <t>% исполнения к первоначальному плану на 2023 год ((к.7/к.4)*100%)</t>
  </si>
  <si>
    <t xml:space="preserve">Уточненный план на 2023 год               </t>
  </si>
  <si>
    <t>Спорт высших достижений</t>
  </si>
  <si>
    <t>% исполнения к уточненному плану на 2023 год ((к.7/к.5)*100%)</t>
  </si>
  <si>
    <t>Защита населения и территории от чрезвычайных ситуаций природного и техногенного характера, пожарная безопасность</t>
  </si>
  <si>
    <t>Сведения об исполнении бюджета  городского округа Урай Ханты-Мансийского автономного округа-Югры за 9 месяцев 2023 года по расходам в разрезе разделов и подразделов классификации расходов в сравнении с запланированными значениями на соответствующий период</t>
  </si>
  <si>
    <t>Уточненный план на                    01.10.2023         2023 года</t>
  </si>
  <si>
    <t xml:space="preserve">Исполнено на 01.10.2023 </t>
  </si>
</sst>
</file>

<file path=xl/styles.xml><?xml version="1.0" encoding="utf-8"?>
<styleSheet xmlns="http://schemas.openxmlformats.org/spreadsheetml/2006/main">
  <numFmts count="6">
    <numFmt numFmtId="164" formatCode="00"/>
    <numFmt numFmtId="165" formatCode="0000"/>
    <numFmt numFmtId="166" formatCode="_-* #,##0.00_р_._-;\-* #,##0.00_р_._-;_-* &quot;-&quot;??_р_._-;_-@_-"/>
    <numFmt numFmtId="167" formatCode="#,##0.0;[Red]\-#,##0.0;0.0"/>
    <numFmt numFmtId="168" formatCode="0.0"/>
    <numFmt numFmtId="169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6" fillId="2" borderId="2">
      <alignment horizontal="left" vertical="top" wrapText="1"/>
    </xf>
    <xf numFmtId="166" fontId="4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Font="1"/>
    <xf numFmtId="167" fontId="10" fillId="0" borderId="1" xfId="3" applyNumberFormat="1" applyFont="1" applyFill="1" applyBorder="1" applyAlignment="1" applyProtection="1">
      <protection hidden="1"/>
    </xf>
    <xf numFmtId="167" fontId="8" fillId="0" borderId="1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alignment horizontal="center"/>
      <protection hidden="1"/>
    </xf>
    <xf numFmtId="0" fontId="11" fillId="0" borderId="0" xfId="1" applyFont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wrapText="1"/>
      <protection hidden="1"/>
    </xf>
    <xf numFmtId="0" fontId="11" fillId="0" borderId="0" xfId="1" applyFont="1"/>
    <xf numFmtId="0" fontId="11" fillId="0" borderId="0" xfId="1" applyFont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11" fillId="0" borderId="0" xfId="1" applyFont="1" applyAlignment="1">
      <alignment horizontal="center"/>
    </xf>
    <xf numFmtId="167" fontId="1" fillId="0" borderId="0" xfId="1" applyNumberFormat="1"/>
    <xf numFmtId="164" fontId="10" fillId="0" borderId="1" xfId="3" applyNumberFormat="1" applyFont="1" applyFill="1" applyBorder="1" applyAlignment="1" applyProtection="1">
      <alignment horizontal="center"/>
      <protection hidden="1"/>
    </xf>
    <xf numFmtId="0" fontId="1" fillId="0" borderId="0" xfId="1" applyFont="1"/>
    <xf numFmtId="165" fontId="10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0" xfId="1" applyAlignment="1">
      <alignment horizontal="center"/>
    </xf>
    <xf numFmtId="0" fontId="12" fillId="4" borderId="3" xfId="1" applyNumberFormat="1" applyFont="1" applyFill="1" applyBorder="1" applyAlignment="1" applyProtection="1">
      <alignment horizontal="center" vertical="center"/>
      <protection hidden="1"/>
    </xf>
    <xf numFmtId="167" fontId="12" fillId="4" borderId="3" xfId="3" applyNumberFormat="1" applyFont="1" applyFill="1" applyBorder="1" applyAlignment="1">
      <alignment horizontal="right" wrapText="1"/>
    </xf>
    <xf numFmtId="167" fontId="9" fillId="0" borderId="1" xfId="1" applyNumberFormat="1" applyFont="1" applyFill="1" applyBorder="1" applyAlignment="1" applyProtection="1">
      <protection hidden="1"/>
    </xf>
    <xf numFmtId="0" fontId="13" fillId="4" borderId="3" xfId="1" applyNumberFormat="1" applyFont="1" applyFill="1" applyBorder="1" applyAlignment="1" applyProtection="1">
      <alignment horizontal="left"/>
      <protection hidden="1"/>
    </xf>
    <xf numFmtId="169" fontId="5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Alignment="1">
      <alignment horizontal="right"/>
    </xf>
    <xf numFmtId="0" fontId="14" fillId="0" borderId="3" xfId="1" applyNumberFormat="1" applyFont="1" applyFill="1" applyBorder="1" applyAlignment="1" applyProtection="1">
      <alignment horizontal="center" vertical="center"/>
      <protection hidden="1"/>
    </xf>
    <xf numFmtId="0" fontId="14" fillId="0" borderId="3" xfId="3" applyFont="1" applyBorder="1" applyAlignment="1">
      <alignment horizontal="center" vertical="center" wrapText="1"/>
    </xf>
    <xf numFmtId="0" fontId="12" fillId="0" borderId="0" xfId="1" applyNumberFormat="1" applyFont="1" applyFill="1" applyAlignment="1" applyProtection="1">
      <protection hidden="1"/>
    </xf>
    <xf numFmtId="169" fontId="13" fillId="0" borderId="1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 applyProtection="1">
      <protection hidden="1"/>
    </xf>
    <xf numFmtId="167" fontId="9" fillId="0" borderId="1" xfId="3" applyNumberFormat="1" applyFont="1" applyFill="1" applyBorder="1" applyAlignment="1" applyProtection="1">
      <protection hidden="1"/>
    </xf>
    <xf numFmtId="167" fontId="15" fillId="0" borderId="0" xfId="1" applyNumberFormat="1" applyFont="1"/>
    <xf numFmtId="0" fontId="16" fillId="0" borderId="0" xfId="1" applyNumberFormat="1" applyFont="1" applyFill="1" applyAlignment="1" applyProtection="1">
      <protection hidden="1"/>
    </xf>
    <xf numFmtId="0" fontId="16" fillId="0" borderId="0" xfId="1" applyNumberFormat="1" applyFont="1" applyFill="1" applyAlignment="1" applyProtection="1">
      <alignment wrapText="1"/>
      <protection hidden="1"/>
    </xf>
    <xf numFmtId="0" fontId="16" fillId="0" borderId="0" xfId="1" applyFont="1" applyProtection="1">
      <protection hidden="1"/>
    </xf>
    <xf numFmtId="0" fontId="16" fillId="0" borderId="0" xfId="1" applyFont="1"/>
    <xf numFmtId="0" fontId="13" fillId="0" borderId="1" xfId="3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8" fontId="12" fillId="4" borderId="3" xfId="3" applyNumberFormat="1" applyFont="1" applyFill="1" applyBorder="1" applyAlignment="1">
      <alignment horizontal="right" wrapText="1"/>
    </xf>
    <xf numFmtId="168" fontId="12" fillId="3" borderId="3" xfId="3" applyNumberFormat="1" applyFont="1" applyFill="1" applyBorder="1" applyAlignment="1">
      <alignment horizontal="right" wrapText="1"/>
    </xf>
    <xf numFmtId="168" fontId="9" fillId="3" borderId="3" xfId="3" applyNumberFormat="1" applyFont="1" applyFill="1" applyBorder="1" applyAlignment="1">
      <alignment horizontal="right" wrapText="1"/>
    </xf>
    <xf numFmtId="168" fontId="9" fillId="3" borderId="1" xfId="3" applyNumberFormat="1" applyFont="1" applyFill="1" applyBorder="1" applyAlignment="1">
      <alignment horizontal="right" wrapText="1"/>
    </xf>
    <xf numFmtId="0" fontId="17" fillId="0" borderId="0" xfId="1" applyNumberFormat="1" applyFont="1" applyFill="1" applyAlignment="1" applyProtection="1">
      <alignment wrapText="1"/>
      <protection hidden="1"/>
    </xf>
    <xf numFmtId="169" fontId="13" fillId="3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7">
    <cellStyle name="Normal" xfId="6"/>
    <cellStyle name="Обычный" xfId="0" builtinId="0"/>
    <cellStyle name="Обычный 2" xfId="1"/>
    <cellStyle name="Обычный 2 2" xfId="3"/>
    <cellStyle name="Обычный 3" xfId="2"/>
    <cellStyle name="Финансовый 2" xfId="5"/>
    <cellStyle name="Элементы осе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23" sqref="C23"/>
    </sheetView>
  </sheetViews>
  <sheetFormatPr defaultColWidth="9.28515625" defaultRowHeight="12.75"/>
  <cols>
    <col min="1" max="1" width="36.28515625" style="18" customWidth="1"/>
    <col min="2" max="3" width="5.140625" style="22" customWidth="1"/>
    <col min="4" max="4" width="15.140625" style="1" customWidth="1"/>
    <col min="5" max="7" width="11.7109375" style="47" customWidth="1"/>
    <col min="8" max="8" width="14.140625" style="47" customWidth="1"/>
    <col min="9" max="9" width="14.5703125" style="47" customWidth="1"/>
    <col min="10" max="10" width="15.28515625" style="47" customWidth="1"/>
    <col min="11" max="246" width="9.140625" style="1" customWidth="1"/>
    <col min="247" max="16384" width="9.28515625" style="1"/>
  </cols>
  <sheetData>
    <row r="1" spans="1:10" s="11" customFormat="1" ht="34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customHeight="1">
      <c r="A2" s="5"/>
      <c r="B2" s="8"/>
      <c r="C2" s="8"/>
      <c r="D2" s="5"/>
      <c r="E2" s="39"/>
      <c r="F2" s="39"/>
      <c r="J2" s="36" t="s">
        <v>44</v>
      </c>
    </row>
    <row r="3" spans="1:10" ht="81" customHeight="1">
      <c r="A3" s="34" t="s">
        <v>55</v>
      </c>
      <c r="B3" s="35" t="s">
        <v>56</v>
      </c>
      <c r="C3" s="35" t="s">
        <v>57</v>
      </c>
      <c r="D3" s="32" t="s">
        <v>54</v>
      </c>
      <c r="E3" s="40" t="s">
        <v>60</v>
      </c>
      <c r="F3" s="55" t="s">
        <v>65</v>
      </c>
      <c r="G3" s="48" t="s">
        <v>66</v>
      </c>
      <c r="H3" s="33" t="s">
        <v>58</v>
      </c>
      <c r="I3" s="49" t="s">
        <v>59</v>
      </c>
      <c r="J3" s="49" t="s">
        <v>62</v>
      </c>
    </row>
    <row r="4" spans="1:10" s="27" customFormat="1" ht="11.45" customHeight="1">
      <c r="A4" s="37">
        <v>1</v>
      </c>
      <c r="B4" s="37">
        <v>2</v>
      </c>
      <c r="C4" s="37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</row>
    <row r="5" spans="1:10" s="27" customFormat="1" ht="15.75" customHeight="1">
      <c r="A5" s="31" t="s">
        <v>49</v>
      </c>
      <c r="B5" s="28"/>
      <c r="C5" s="28"/>
      <c r="D5" s="29">
        <f>D6+D15+D20+D28+D33+D35+D41+D44+D47+D52+D56+D58</f>
        <v>4273599.1999999993</v>
      </c>
      <c r="E5" s="29">
        <f t="shared" ref="E5:G5" si="0">E6+E15+E20+E28+E33+E35+E41+E44+E47+E52+E56+E58</f>
        <v>5194502.0999999996</v>
      </c>
      <c r="F5" s="29">
        <f t="shared" si="0"/>
        <v>3361804.9000000004</v>
      </c>
      <c r="G5" s="29">
        <f t="shared" si="0"/>
        <v>2638664.9</v>
      </c>
      <c r="H5" s="50">
        <f>(G5/F5)*100</f>
        <v>78.489531025432186</v>
      </c>
      <c r="I5" s="50">
        <f t="shared" ref="I5:I6" si="1">(G5/D5)*100</f>
        <v>61.743387166489562</v>
      </c>
      <c r="J5" s="50">
        <f t="shared" ref="J5:J6" si="2">G5/E5*100</f>
        <v>50.797263129415235</v>
      </c>
    </row>
    <row r="6" spans="1:10" ht="14.25" customHeight="1">
      <c r="A6" s="6" t="s">
        <v>43</v>
      </c>
      <c r="B6" s="9">
        <v>1</v>
      </c>
      <c r="C6" s="9"/>
      <c r="D6" s="13">
        <f>SUM(D7:D14)</f>
        <v>316627.60000000003</v>
      </c>
      <c r="E6" s="41">
        <f t="shared" ref="E6:G6" si="3">SUM(E7:E14)</f>
        <v>333448.29999999993</v>
      </c>
      <c r="F6" s="41">
        <f t="shared" si="3"/>
        <v>236621.9</v>
      </c>
      <c r="G6" s="41">
        <f t="shared" si="3"/>
        <v>230641</v>
      </c>
      <c r="H6" s="51">
        <f t="shared" ref="H6:H57" si="4">(G6/F6)*100</f>
        <v>97.47238104334383</v>
      </c>
      <c r="I6" s="51">
        <f t="shared" si="1"/>
        <v>72.842986524232245</v>
      </c>
      <c r="J6" s="51">
        <f t="shared" si="2"/>
        <v>69.168443803732103</v>
      </c>
    </row>
    <row r="7" spans="1:10" ht="36">
      <c r="A7" s="7" t="s">
        <v>42</v>
      </c>
      <c r="B7" s="10">
        <v>1</v>
      </c>
      <c r="C7" s="10">
        <v>2</v>
      </c>
      <c r="D7" s="12">
        <v>25200.2</v>
      </c>
      <c r="E7" s="42">
        <v>31700.2</v>
      </c>
      <c r="F7" s="30">
        <v>25466.6</v>
      </c>
      <c r="G7" s="30">
        <v>24484.9</v>
      </c>
      <c r="H7" s="52">
        <f t="shared" si="4"/>
        <v>96.145146976824563</v>
      </c>
      <c r="I7" s="52">
        <f>(G7/D7)*100</f>
        <v>97.161530464043949</v>
      </c>
      <c r="J7" s="52">
        <f>G7/E7*100</f>
        <v>77.238944864701182</v>
      </c>
    </row>
    <row r="8" spans="1:10" ht="48">
      <c r="A8" s="7" t="s">
        <v>41</v>
      </c>
      <c r="B8" s="10">
        <v>1</v>
      </c>
      <c r="C8" s="10">
        <v>3</v>
      </c>
      <c r="D8" s="12">
        <v>13676.5</v>
      </c>
      <c r="E8" s="42">
        <v>13676.5</v>
      </c>
      <c r="F8" s="30">
        <v>10617</v>
      </c>
      <c r="G8" s="30">
        <v>9792.2999999999993</v>
      </c>
      <c r="H8" s="52">
        <f t="shared" si="4"/>
        <v>92.232269002543092</v>
      </c>
      <c r="I8" s="52">
        <f t="shared" ref="I8:I59" si="5">(G8/D8)*100</f>
        <v>71.59945892589478</v>
      </c>
      <c r="J8" s="52">
        <f t="shared" ref="J8:J59" si="6">G8/E8*100</f>
        <v>71.59945892589478</v>
      </c>
    </row>
    <row r="9" spans="1:10" ht="48">
      <c r="A9" s="7" t="s">
        <v>40</v>
      </c>
      <c r="B9" s="10">
        <v>1</v>
      </c>
      <c r="C9" s="10">
        <v>4</v>
      </c>
      <c r="D9" s="12">
        <v>204076.79999999999</v>
      </c>
      <c r="E9" s="42">
        <v>226290.4</v>
      </c>
      <c r="F9" s="30">
        <v>157903.20000000001</v>
      </c>
      <c r="G9" s="30">
        <v>156194.20000000001</v>
      </c>
      <c r="H9" s="52">
        <f t="shared" si="4"/>
        <v>98.917691345077245</v>
      </c>
      <c r="I9" s="52">
        <f t="shared" si="5"/>
        <v>76.536970395458965</v>
      </c>
      <c r="J9" s="52">
        <f t="shared" si="6"/>
        <v>69.023785366060608</v>
      </c>
    </row>
    <row r="10" spans="1:10">
      <c r="A10" s="7" t="s">
        <v>39</v>
      </c>
      <c r="B10" s="10">
        <v>1</v>
      </c>
      <c r="C10" s="10">
        <v>5</v>
      </c>
      <c r="D10" s="12">
        <v>1.8</v>
      </c>
      <c r="E10" s="42">
        <v>1.8</v>
      </c>
      <c r="F10" s="42">
        <v>1.8</v>
      </c>
      <c r="G10" s="42">
        <v>0</v>
      </c>
      <c r="H10" s="52">
        <v>0</v>
      </c>
      <c r="I10" s="52">
        <f t="shared" si="5"/>
        <v>0</v>
      </c>
      <c r="J10" s="52">
        <f t="shared" si="6"/>
        <v>0</v>
      </c>
    </row>
    <row r="11" spans="1:10" ht="36">
      <c r="A11" s="26" t="s">
        <v>38</v>
      </c>
      <c r="B11" s="10">
        <v>1</v>
      </c>
      <c r="C11" s="10">
        <v>6</v>
      </c>
      <c r="D11" s="12">
        <v>41623.5</v>
      </c>
      <c r="E11" s="42">
        <v>41654.5</v>
      </c>
      <c r="F11" s="30">
        <v>31739</v>
      </c>
      <c r="G11" s="30">
        <v>30158.3</v>
      </c>
      <c r="H11" s="52">
        <f t="shared" si="4"/>
        <v>95.019691861747376</v>
      </c>
      <c r="I11" s="52">
        <f t="shared" si="5"/>
        <v>72.454983362763826</v>
      </c>
      <c r="J11" s="52">
        <f t="shared" si="6"/>
        <v>72.401061109844079</v>
      </c>
    </row>
    <row r="12" spans="1:10" ht="24" hidden="1">
      <c r="A12" s="26" t="s">
        <v>48</v>
      </c>
      <c r="B12" s="10">
        <v>1</v>
      </c>
      <c r="C12" s="10">
        <v>7</v>
      </c>
      <c r="D12" s="12">
        <v>0</v>
      </c>
      <c r="E12" s="42">
        <v>0</v>
      </c>
      <c r="F12" s="30">
        <v>0</v>
      </c>
      <c r="G12" s="30">
        <v>0</v>
      </c>
      <c r="H12" s="52">
        <v>0</v>
      </c>
      <c r="I12" s="52" t="e">
        <f t="shared" si="5"/>
        <v>#DIV/0!</v>
      </c>
      <c r="J12" s="52" t="e">
        <f t="shared" si="6"/>
        <v>#DIV/0!</v>
      </c>
    </row>
    <row r="13" spans="1:10">
      <c r="A13" s="7" t="s">
        <v>37</v>
      </c>
      <c r="B13" s="10">
        <v>1</v>
      </c>
      <c r="C13" s="10">
        <v>11</v>
      </c>
      <c r="D13" s="12">
        <v>7357.4</v>
      </c>
      <c r="E13" s="42">
        <v>6406.3</v>
      </c>
      <c r="F13" s="30">
        <v>0</v>
      </c>
      <c r="G13" s="30">
        <v>0</v>
      </c>
      <c r="H13" s="52">
        <v>0</v>
      </c>
      <c r="I13" s="52">
        <f t="shared" si="5"/>
        <v>0</v>
      </c>
      <c r="J13" s="52">
        <f t="shared" si="6"/>
        <v>0</v>
      </c>
    </row>
    <row r="14" spans="1:10">
      <c r="A14" s="7" t="s">
        <v>36</v>
      </c>
      <c r="B14" s="10">
        <v>1</v>
      </c>
      <c r="C14" s="10">
        <v>13</v>
      </c>
      <c r="D14" s="12">
        <v>24691.4</v>
      </c>
      <c r="E14" s="42">
        <v>13718.6</v>
      </c>
      <c r="F14" s="30">
        <v>10894.3</v>
      </c>
      <c r="G14" s="30">
        <v>10011.299999999999</v>
      </c>
      <c r="H14" s="52">
        <f t="shared" si="4"/>
        <v>91.894844092782463</v>
      </c>
      <c r="I14" s="52">
        <f t="shared" si="5"/>
        <v>40.545696072316673</v>
      </c>
      <c r="J14" s="52">
        <f t="shared" si="6"/>
        <v>72.976105433499043</v>
      </c>
    </row>
    <row r="15" spans="1:10" ht="36">
      <c r="A15" s="6" t="s">
        <v>35</v>
      </c>
      <c r="B15" s="9">
        <v>3</v>
      </c>
      <c r="C15" s="9"/>
      <c r="D15" s="13">
        <f>SUM(D16:D19)</f>
        <v>39392.6</v>
      </c>
      <c r="E15" s="41">
        <f t="shared" ref="E15:G15" si="7">SUM(E16:E19)</f>
        <v>40848</v>
      </c>
      <c r="F15" s="41">
        <f t="shared" si="7"/>
        <v>30739.300000000003</v>
      </c>
      <c r="G15" s="41">
        <f t="shared" si="7"/>
        <v>28700.2</v>
      </c>
      <c r="H15" s="51">
        <f t="shared" si="4"/>
        <v>93.366472235867434</v>
      </c>
      <c r="I15" s="51">
        <f t="shared" si="5"/>
        <v>72.856830978407118</v>
      </c>
      <c r="J15" s="51">
        <f t="shared" si="6"/>
        <v>70.260967489228364</v>
      </c>
    </row>
    <row r="16" spans="1:10">
      <c r="A16" s="7" t="s">
        <v>34</v>
      </c>
      <c r="B16" s="10">
        <v>3</v>
      </c>
      <c r="C16" s="10">
        <v>4</v>
      </c>
      <c r="D16" s="12">
        <v>6942.3</v>
      </c>
      <c r="E16" s="42">
        <v>7878.2</v>
      </c>
      <c r="F16" s="30">
        <v>5347.5</v>
      </c>
      <c r="G16" s="30">
        <v>5039.6000000000004</v>
      </c>
      <c r="H16" s="52">
        <f t="shared" si="4"/>
        <v>94.242169237961676</v>
      </c>
      <c r="I16" s="52">
        <f t="shared" si="5"/>
        <v>72.592656612361907</v>
      </c>
      <c r="J16" s="52">
        <f t="shared" si="6"/>
        <v>63.968926912238842</v>
      </c>
    </row>
    <row r="17" spans="1:10">
      <c r="A17" s="7" t="s">
        <v>50</v>
      </c>
      <c r="B17" s="10">
        <v>3</v>
      </c>
      <c r="C17" s="10">
        <v>9</v>
      </c>
      <c r="D17" s="12">
        <v>26879.3</v>
      </c>
      <c r="E17" s="42">
        <v>278.10000000000002</v>
      </c>
      <c r="F17" s="30">
        <v>278.10000000000002</v>
      </c>
      <c r="G17" s="30">
        <v>206.7</v>
      </c>
      <c r="H17" s="52">
        <f t="shared" si="4"/>
        <v>74.325782092772371</v>
      </c>
      <c r="I17" s="52">
        <f t="shared" si="5"/>
        <v>0.76899324015134318</v>
      </c>
      <c r="J17" s="52">
        <f t="shared" si="6"/>
        <v>74.325782092772371</v>
      </c>
    </row>
    <row r="18" spans="1:10" ht="48">
      <c r="A18" s="7" t="s">
        <v>63</v>
      </c>
      <c r="B18" s="10">
        <v>3</v>
      </c>
      <c r="C18" s="10">
        <v>10</v>
      </c>
      <c r="D18" s="12">
        <v>0</v>
      </c>
      <c r="E18" s="42">
        <v>27120.7</v>
      </c>
      <c r="F18" s="30">
        <v>20454.7</v>
      </c>
      <c r="G18" s="30">
        <v>19966.7</v>
      </c>
      <c r="H18" s="52">
        <f t="shared" si="4"/>
        <v>97.61424024796257</v>
      </c>
      <c r="I18" s="52">
        <v>0</v>
      </c>
      <c r="J18" s="52">
        <f t="shared" si="6"/>
        <v>73.62162481056906</v>
      </c>
    </row>
    <row r="19" spans="1:10" ht="36">
      <c r="A19" s="7" t="s">
        <v>33</v>
      </c>
      <c r="B19" s="10">
        <v>3</v>
      </c>
      <c r="C19" s="10">
        <v>14</v>
      </c>
      <c r="D19" s="12">
        <v>5571</v>
      </c>
      <c r="E19" s="42">
        <v>5571</v>
      </c>
      <c r="F19" s="30">
        <v>4659</v>
      </c>
      <c r="G19" s="30">
        <v>3487.2</v>
      </c>
      <c r="H19" s="52">
        <f t="shared" si="4"/>
        <v>74.848679974243396</v>
      </c>
      <c r="I19" s="52">
        <f t="shared" si="5"/>
        <v>62.595584275713513</v>
      </c>
      <c r="J19" s="52">
        <f t="shared" si="6"/>
        <v>62.595584275713513</v>
      </c>
    </row>
    <row r="20" spans="1:10">
      <c r="A20" s="6" t="s">
        <v>32</v>
      </c>
      <c r="B20" s="9">
        <v>4</v>
      </c>
      <c r="C20" s="9"/>
      <c r="D20" s="13">
        <f t="shared" ref="D20:G20" si="8">D21+D22+D23+D24+D26+D27</f>
        <v>321872.3</v>
      </c>
      <c r="E20" s="41">
        <f t="shared" si="8"/>
        <v>481156.20000000007</v>
      </c>
      <c r="F20" s="41">
        <f t="shared" si="8"/>
        <v>311003.39999999997</v>
      </c>
      <c r="G20" s="41">
        <f t="shared" si="8"/>
        <v>270326.90000000002</v>
      </c>
      <c r="H20" s="51">
        <f t="shared" si="4"/>
        <v>86.920882536975498</v>
      </c>
      <c r="I20" s="51">
        <f t="shared" si="5"/>
        <v>83.985760812595572</v>
      </c>
      <c r="J20" s="51">
        <f t="shared" si="6"/>
        <v>56.182773910010923</v>
      </c>
    </row>
    <row r="21" spans="1:10">
      <c r="A21" s="7" t="s">
        <v>31</v>
      </c>
      <c r="B21" s="10">
        <v>4</v>
      </c>
      <c r="C21" s="10">
        <v>1</v>
      </c>
      <c r="D21" s="12">
        <v>15858.7</v>
      </c>
      <c r="E21" s="42">
        <v>15700.9</v>
      </c>
      <c r="F21" s="30">
        <v>13249</v>
      </c>
      <c r="G21" s="30">
        <v>11967.4</v>
      </c>
      <c r="H21" s="52">
        <f t="shared" si="4"/>
        <v>90.32681711827307</v>
      </c>
      <c r="I21" s="52">
        <f t="shared" si="5"/>
        <v>75.462679790903408</v>
      </c>
      <c r="J21" s="52">
        <f t="shared" si="6"/>
        <v>76.221108344107662</v>
      </c>
    </row>
    <row r="22" spans="1:10">
      <c r="A22" s="7" t="s">
        <v>30</v>
      </c>
      <c r="B22" s="10">
        <v>4</v>
      </c>
      <c r="C22" s="10">
        <v>5</v>
      </c>
      <c r="D22" s="12">
        <v>44690.1</v>
      </c>
      <c r="E22" s="42">
        <v>44698.1</v>
      </c>
      <c r="F22" s="30">
        <v>22189.3</v>
      </c>
      <c r="G22" s="30">
        <v>21968.1</v>
      </c>
      <c r="H22" s="52">
        <f t="shared" si="4"/>
        <v>99.003123126912513</v>
      </c>
      <c r="I22" s="52">
        <f t="shared" si="5"/>
        <v>49.156524599407916</v>
      </c>
      <c r="J22" s="52">
        <f t="shared" si="6"/>
        <v>49.147726637150122</v>
      </c>
    </row>
    <row r="23" spans="1:10">
      <c r="A23" s="7" t="s">
        <v>29</v>
      </c>
      <c r="B23" s="10">
        <v>4</v>
      </c>
      <c r="C23" s="10">
        <v>8</v>
      </c>
      <c r="D23" s="12">
        <v>17584.5</v>
      </c>
      <c r="E23" s="42">
        <v>20940.599999999999</v>
      </c>
      <c r="F23" s="30">
        <v>16404</v>
      </c>
      <c r="G23" s="30">
        <v>15295.3</v>
      </c>
      <c r="H23" s="52">
        <f t="shared" si="4"/>
        <v>93.241282613996574</v>
      </c>
      <c r="I23" s="52">
        <f t="shared" si="5"/>
        <v>86.981716852910225</v>
      </c>
      <c r="J23" s="52">
        <f t="shared" si="6"/>
        <v>73.041364621835086</v>
      </c>
    </row>
    <row r="24" spans="1:10">
      <c r="A24" s="7" t="s">
        <v>53</v>
      </c>
      <c r="B24" s="10">
        <v>4</v>
      </c>
      <c r="C24" s="10">
        <v>9</v>
      </c>
      <c r="D24" s="12">
        <v>134828.5</v>
      </c>
      <c r="E24" s="42">
        <v>290810.2</v>
      </c>
      <c r="F24" s="30">
        <v>181550</v>
      </c>
      <c r="G24" s="30">
        <v>146679.6</v>
      </c>
      <c r="H24" s="52">
        <f t="shared" si="4"/>
        <v>80.792949600660975</v>
      </c>
      <c r="I24" s="52">
        <f t="shared" si="5"/>
        <v>108.7897588417879</v>
      </c>
      <c r="J24" s="52">
        <f t="shared" si="6"/>
        <v>50.438258355449705</v>
      </c>
    </row>
    <row r="25" spans="1:10">
      <c r="A25" s="7" t="s">
        <v>52</v>
      </c>
      <c r="B25" s="10">
        <v>4</v>
      </c>
      <c r="C25" s="10">
        <v>9</v>
      </c>
      <c r="D25" s="12">
        <v>31728.3</v>
      </c>
      <c r="E25" s="42">
        <v>62304.9</v>
      </c>
      <c r="F25" s="30">
        <v>27566.7</v>
      </c>
      <c r="G25" s="30">
        <v>23274.6</v>
      </c>
      <c r="H25" s="52">
        <f t="shared" si="4"/>
        <v>84.43012765401734</v>
      </c>
      <c r="I25" s="52">
        <f t="shared" si="5"/>
        <v>73.355962973118636</v>
      </c>
      <c r="J25" s="52">
        <f t="shared" si="6"/>
        <v>37.355970397191875</v>
      </c>
    </row>
    <row r="26" spans="1:10">
      <c r="A26" s="7" t="s">
        <v>28</v>
      </c>
      <c r="B26" s="10">
        <v>4</v>
      </c>
      <c r="C26" s="10">
        <v>10</v>
      </c>
      <c r="D26" s="12">
        <v>7291.7</v>
      </c>
      <c r="E26" s="42">
        <v>7991.7</v>
      </c>
      <c r="F26" s="30">
        <v>5663.8</v>
      </c>
      <c r="G26" s="30">
        <v>4160.6000000000004</v>
      </c>
      <c r="H26" s="52">
        <f t="shared" si="4"/>
        <v>73.459514813376188</v>
      </c>
      <c r="I26" s="52">
        <f t="shared" si="5"/>
        <v>57.05939629990263</v>
      </c>
      <c r="J26" s="52">
        <f t="shared" si="6"/>
        <v>52.061513820588864</v>
      </c>
    </row>
    <row r="27" spans="1:10" ht="24">
      <c r="A27" s="7" t="s">
        <v>27</v>
      </c>
      <c r="B27" s="10">
        <v>4</v>
      </c>
      <c r="C27" s="10">
        <v>12</v>
      </c>
      <c r="D27" s="12">
        <v>101618.8</v>
      </c>
      <c r="E27" s="42">
        <v>101014.7</v>
      </c>
      <c r="F27" s="30">
        <v>71947.3</v>
      </c>
      <c r="G27" s="30">
        <v>70255.899999999994</v>
      </c>
      <c r="H27" s="52">
        <f t="shared" si="4"/>
        <v>97.649112614371887</v>
      </c>
      <c r="I27" s="52">
        <f t="shared" si="5"/>
        <v>69.136714859848752</v>
      </c>
      <c r="J27" s="52">
        <f t="shared" si="6"/>
        <v>69.550174380560449</v>
      </c>
    </row>
    <row r="28" spans="1:10" ht="24">
      <c r="A28" s="6" t="s">
        <v>26</v>
      </c>
      <c r="B28" s="9">
        <v>5</v>
      </c>
      <c r="C28" s="9"/>
      <c r="D28" s="13">
        <f>SUM(D29:D32)</f>
        <v>379571.4</v>
      </c>
      <c r="E28" s="41">
        <f t="shared" ref="E28:G28" si="9">SUM(E29:E32)</f>
        <v>1008721.2000000001</v>
      </c>
      <c r="F28" s="41">
        <f t="shared" si="9"/>
        <v>478459.5</v>
      </c>
      <c r="G28" s="41">
        <f t="shared" si="9"/>
        <v>434882.9</v>
      </c>
      <c r="H28" s="51">
        <f t="shared" si="4"/>
        <v>90.892311679462949</v>
      </c>
      <c r="I28" s="51">
        <f t="shared" si="5"/>
        <v>114.57209368250612</v>
      </c>
      <c r="J28" s="51">
        <f t="shared" si="6"/>
        <v>43.11229901780591</v>
      </c>
    </row>
    <row r="29" spans="1:10">
      <c r="A29" s="7" t="s">
        <v>25</v>
      </c>
      <c r="B29" s="10">
        <v>5</v>
      </c>
      <c r="C29" s="10">
        <v>1</v>
      </c>
      <c r="D29" s="12">
        <v>72292.100000000006</v>
      </c>
      <c r="E29" s="42">
        <v>609727.80000000005</v>
      </c>
      <c r="F29" s="30">
        <v>234249.4</v>
      </c>
      <c r="G29" s="30">
        <v>230786.2</v>
      </c>
      <c r="H29" s="52">
        <f t="shared" si="4"/>
        <v>98.521575722285732</v>
      </c>
      <c r="I29" s="52">
        <f t="shared" si="5"/>
        <v>319.24124489397872</v>
      </c>
      <c r="J29" s="52">
        <f t="shared" si="6"/>
        <v>37.850693374978142</v>
      </c>
    </row>
    <row r="30" spans="1:10">
      <c r="A30" s="7" t="s">
        <v>24</v>
      </c>
      <c r="B30" s="10">
        <v>5</v>
      </c>
      <c r="C30" s="10">
        <v>2</v>
      </c>
      <c r="D30" s="12">
        <v>38101.1</v>
      </c>
      <c r="E30" s="42">
        <v>69914.5</v>
      </c>
      <c r="F30" s="30">
        <v>7791.1</v>
      </c>
      <c r="G30" s="30">
        <v>3668.9</v>
      </c>
      <c r="H30" s="52">
        <f t="shared" si="4"/>
        <v>47.090911424574195</v>
      </c>
      <c r="I30" s="52">
        <f t="shared" si="5"/>
        <v>9.629380779032628</v>
      </c>
      <c r="J30" s="52">
        <f t="shared" si="6"/>
        <v>5.2476953993806728</v>
      </c>
    </row>
    <row r="31" spans="1:10">
      <c r="A31" s="7" t="s">
        <v>23</v>
      </c>
      <c r="B31" s="10">
        <v>5</v>
      </c>
      <c r="C31" s="10">
        <v>3</v>
      </c>
      <c r="D31" s="12">
        <v>148480.5</v>
      </c>
      <c r="E31" s="42">
        <v>204120.1</v>
      </c>
      <c r="F31" s="30">
        <v>142954.1</v>
      </c>
      <c r="G31" s="30">
        <v>112425.8</v>
      </c>
      <c r="H31" s="52">
        <f t="shared" si="4"/>
        <v>78.644683853068926</v>
      </c>
      <c r="I31" s="52">
        <f t="shared" si="5"/>
        <v>75.717552136475845</v>
      </c>
      <c r="J31" s="52">
        <f t="shared" si="6"/>
        <v>55.078260298716295</v>
      </c>
    </row>
    <row r="32" spans="1:10" ht="24">
      <c r="A32" s="7" t="s">
        <v>22</v>
      </c>
      <c r="B32" s="10">
        <v>5</v>
      </c>
      <c r="C32" s="10">
        <v>5</v>
      </c>
      <c r="D32" s="12">
        <v>120697.7</v>
      </c>
      <c r="E32" s="42">
        <v>124958.8</v>
      </c>
      <c r="F32" s="30">
        <v>93464.9</v>
      </c>
      <c r="G32" s="30">
        <v>88002</v>
      </c>
      <c r="H32" s="52">
        <f t="shared" si="4"/>
        <v>94.155132033522747</v>
      </c>
      <c r="I32" s="52">
        <f t="shared" si="5"/>
        <v>72.91108281267995</v>
      </c>
      <c r="J32" s="52">
        <f t="shared" si="6"/>
        <v>70.424812018041152</v>
      </c>
    </row>
    <row r="33" spans="1:10">
      <c r="A33" s="6" t="s">
        <v>21</v>
      </c>
      <c r="B33" s="9">
        <v>6</v>
      </c>
      <c r="C33" s="9"/>
      <c r="D33" s="13">
        <f>D34</f>
        <v>2215.9</v>
      </c>
      <c r="E33" s="41">
        <f t="shared" ref="E33:G33" si="10">E34</f>
        <v>6404.5</v>
      </c>
      <c r="F33" s="41">
        <f t="shared" si="10"/>
        <v>2923.3</v>
      </c>
      <c r="G33" s="41">
        <f t="shared" si="10"/>
        <v>2661.4</v>
      </c>
      <c r="H33" s="51">
        <v>0</v>
      </c>
      <c r="I33" s="51">
        <f t="shared" si="5"/>
        <v>120.10469786542714</v>
      </c>
      <c r="J33" s="51">
        <f t="shared" si="6"/>
        <v>41.555156530564446</v>
      </c>
    </row>
    <row r="34" spans="1:10" ht="24">
      <c r="A34" s="7" t="s">
        <v>20</v>
      </c>
      <c r="B34" s="10">
        <v>6</v>
      </c>
      <c r="C34" s="10">
        <v>5</v>
      </c>
      <c r="D34" s="12">
        <v>2215.9</v>
      </c>
      <c r="E34" s="42">
        <v>6404.5</v>
      </c>
      <c r="F34" s="30">
        <v>2923.3</v>
      </c>
      <c r="G34" s="30">
        <v>2661.4</v>
      </c>
      <c r="H34" s="52">
        <v>0</v>
      </c>
      <c r="I34" s="52">
        <f t="shared" si="5"/>
        <v>120.10469786542714</v>
      </c>
      <c r="J34" s="52">
        <f t="shared" si="6"/>
        <v>41.555156530564446</v>
      </c>
    </row>
    <row r="35" spans="1:10">
      <c r="A35" s="6" t="s">
        <v>19</v>
      </c>
      <c r="B35" s="9">
        <v>7</v>
      </c>
      <c r="C35" s="9"/>
      <c r="D35" s="13">
        <f>SUM(D36:D40)</f>
        <v>2743918.8</v>
      </c>
      <c r="E35" s="41">
        <f t="shared" ref="E35:G35" si="11">SUM(E36:E40)</f>
        <v>2825909.8</v>
      </c>
      <c r="F35" s="41">
        <f t="shared" si="11"/>
        <v>1953568.9999999998</v>
      </c>
      <c r="G35" s="41">
        <f t="shared" si="11"/>
        <v>1329926.5999999999</v>
      </c>
      <c r="H35" s="51">
        <f t="shared" si="4"/>
        <v>68.076766164901272</v>
      </c>
      <c r="I35" s="51">
        <f t="shared" si="5"/>
        <v>48.468147089483843</v>
      </c>
      <c r="J35" s="51">
        <f t="shared" si="6"/>
        <v>47.061891359731298</v>
      </c>
    </row>
    <row r="36" spans="1:10">
      <c r="A36" s="7" t="s">
        <v>18</v>
      </c>
      <c r="B36" s="10">
        <v>7</v>
      </c>
      <c r="C36" s="10">
        <v>1</v>
      </c>
      <c r="D36" s="12">
        <v>726238.6</v>
      </c>
      <c r="E36" s="42">
        <v>774724.4</v>
      </c>
      <c r="F36" s="30">
        <v>532027.19999999995</v>
      </c>
      <c r="G36" s="30">
        <v>522522.2</v>
      </c>
      <c r="H36" s="52">
        <f t="shared" si="4"/>
        <v>98.213437207721725</v>
      </c>
      <c r="I36" s="52">
        <f t="shared" si="5"/>
        <v>71.949108736440067</v>
      </c>
      <c r="J36" s="52">
        <f t="shared" si="6"/>
        <v>67.446204095288593</v>
      </c>
    </row>
    <row r="37" spans="1:10">
      <c r="A37" s="7" t="s">
        <v>17</v>
      </c>
      <c r="B37" s="10">
        <v>7</v>
      </c>
      <c r="C37" s="10">
        <v>2</v>
      </c>
      <c r="D37" s="12">
        <v>1786545.3</v>
      </c>
      <c r="E37" s="42">
        <v>1823625.8</v>
      </c>
      <c r="F37" s="30">
        <v>1265251.8999999999</v>
      </c>
      <c r="G37" s="30">
        <v>662705</v>
      </c>
      <c r="H37" s="52">
        <f t="shared" si="4"/>
        <v>52.37731711764274</v>
      </c>
      <c r="I37" s="52">
        <f t="shared" si="5"/>
        <v>37.0942175381727</v>
      </c>
      <c r="J37" s="52">
        <f t="shared" si="6"/>
        <v>36.339966236494348</v>
      </c>
    </row>
    <row r="38" spans="1:10">
      <c r="A38" s="7" t="s">
        <v>16</v>
      </c>
      <c r="B38" s="10">
        <v>7</v>
      </c>
      <c r="C38" s="10">
        <v>3</v>
      </c>
      <c r="D38" s="12">
        <v>150112.29999999999</v>
      </c>
      <c r="E38" s="42">
        <v>150810.4</v>
      </c>
      <c r="F38" s="30">
        <v>100282.4</v>
      </c>
      <c r="G38" s="30">
        <v>92184.5</v>
      </c>
      <c r="H38" s="52">
        <f t="shared" si="4"/>
        <v>91.924904070903764</v>
      </c>
      <c r="I38" s="52">
        <f t="shared" si="5"/>
        <v>61.410357445725637</v>
      </c>
      <c r="J38" s="52">
        <f t="shared" si="6"/>
        <v>61.126089447412113</v>
      </c>
    </row>
    <row r="39" spans="1:10">
      <c r="A39" s="7" t="s">
        <v>15</v>
      </c>
      <c r="B39" s="10">
        <v>7</v>
      </c>
      <c r="C39" s="10">
        <v>7</v>
      </c>
      <c r="D39" s="12">
        <v>17206.5</v>
      </c>
      <c r="E39" s="42">
        <v>17140.400000000001</v>
      </c>
      <c r="F39" s="30">
        <v>10650.7</v>
      </c>
      <c r="G39" s="30">
        <v>10421.200000000001</v>
      </c>
      <c r="H39" s="52">
        <f t="shared" si="4"/>
        <v>97.845212051790014</v>
      </c>
      <c r="I39" s="52">
        <f t="shared" si="5"/>
        <v>60.565483974079569</v>
      </c>
      <c r="J39" s="52">
        <f t="shared" si="6"/>
        <v>60.7990478635271</v>
      </c>
    </row>
    <row r="40" spans="1:10">
      <c r="A40" s="7" t="s">
        <v>14</v>
      </c>
      <c r="B40" s="10">
        <v>7</v>
      </c>
      <c r="C40" s="10">
        <v>9</v>
      </c>
      <c r="D40" s="12">
        <v>63816.1</v>
      </c>
      <c r="E40" s="42">
        <v>59608.800000000003</v>
      </c>
      <c r="F40" s="30">
        <v>45356.800000000003</v>
      </c>
      <c r="G40" s="30">
        <v>42093.7</v>
      </c>
      <c r="H40" s="52">
        <f t="shared" si="4"/>
        <v>92.805709397488343</v>
      </c>
      <c r="I40" s="52">
        <f t="shared" si="5"/>
        <v>65.960940891091752</v>
      </c>
      <c r="J40" s="52">
        <f t="shared" si="6"/>
        <v>70.61658681268537</v>
      </c>
    </row>
    <row r="41" spans="1:10">
      <c r="A41" s="6" t="s">
        <v>13</v>
      </c>
      <c r="B41" s="9">
        <v>8</v>
      </c>
      <c r="C41" s="9"/>
      <c r="D41" s="13">
        <f>SUM(D42:D43)</f>
        <v>191652.1</v>
      </c>
      <c r="E41" s="41">
        <f t="shared" ref="E41:G41" si="12">SUM(E42:E43)</f>
        <v>205390.5</v>
      </c>
      <c r="F41" s="41">
        <f t="shared" si="12"/>
        <v>139280.70000000001</v>
      </c>
      <c r="G41" s="41">
        <f t="shared" si="12"/>
        <v>138263.29999999999</v>
      </c>
      <c r="H41" s="51">
        <f t="shared" si="4"/>
        <v>99.269532677535338</v>
      </c>
      <c r="I41" s="51">
        <f t="shared" si="5"/>
        <v>72.142856770158005</v>
      </c>
      <c r="J41" s="51">
        <f t="shared" si="6"/>
        <v>67.31728098427142</v>
      </c>
    </row>
    <row r="42" spans="1:10">
      <c r="A42" s="7" t="s">
        <v>12</v>
      </c>
      <c r="B42" s="10">
        <v>8</v>
      </c>
      <c r="C42" s="10">
        <v>1</v>
      </c>
      <c r="D42" s="12">
        <v>191283.6</v>
      </c>
      <c r="E42" s="42">
        <v>205022</v>
      </c>
      <c r="F42" s="30">
        <v>138927.1</v>
      </c>
      <c r="G42" s="30">
        <v>137978.29999999999</v>
      </c>
      <c r="H42" s="52">
        <f t="shared" si="4"/>
        <v>99.317051892683267</v>
      </c>
      <c r="I42" s="52">
        <f t="shared" si="5"/>
        <v>72.132843589309275</v>
      </c>
      <c r="J42" s="52">
        <f t="shared" si="6"/>
        <v>67.299265444683982</v>
      </c>
    </row>
    <row r="43" spans="1:10" ht="24">
      <c r="A43" s="7" t="s">
        <v>11</v>
      </c>
      <c r="B43" s="10">
        <v>8</v>
      </c>
      <c r="C43" s="10">
        <v>4</v>
      </c>
      <c r="D43" s="12">
        <v>368.5</v>
      </c>
      <c r="E43" s="42">
        <v>368.5</v>
      </c>
      <c r="F43" s="30">
        <v>353.6</v>
      </c>
      <c r="G43" s="30">
        <v>285</v>
      </c>
      <c r="H43" s="52">
        <f t="shared" si="4"/>
        <v>80.59954751131221</v>
      </c>
      <c r="I43" s="52">
        <f t="shared" si="5"/>
        <v>77.340569877883311</v>
      </c>
      <c r="J43" s="52">
        <f t="shared" si="6"/>
        <v>77.340569877883311</v>
      </c>
    </row>
    <row r="44" spans="1:10">
      <c r="A44" s="6" t="s">
        <v>10</v>
      </c>
      <c r="B44" s="9">
        <v>9</v>
      </c>
      <c r="C44" s="9"/>
      <c r="D44" s="13">
        <f t="shared" ref="D44:G44" si="13">D46+D45</f>
        <v>828.5</v>
      </c>
      <c r="E44" s="41">
        <f t="shared" si="13"/>
        <v>1078.5</v>
      </c>
      <c r="F44" s="41">
        <f t="shared" si="13"/>
        <v>250</v>
      </c>
      <c r="G44" s="41">
        <f t="shared" si="13"/>
        <v>0</v>
      </c>
      <c r="H44" s="52">
        <v>0</v>
      </c>
      <c r="I44" s="52">
        <f t="shared" si="5"/>
        <v>0</v>
      </c>
      <c r="J44" s="52">
        <f t="shared" si="6"/>
        <v>0</v>
      </c>
    </row>
    <row r="45" spans="1:10">
      <c r="A45" s="7" t="s">
        <v>51</v>
      </c>
      <c r="B45" s="10">
        <v>9</v>
      </c>
      <c r="C45" s="10">
        <v>7</v>
      </c>
      <c r="D45" s="12">
        <v>0</v>
      </c>
      <c r="E45" s="42">
        <v>250</v>
      </c>
      <c r="F45" s="30">
        <v>250</v>
      </c>
      <c r="G45" s="30">
        <v>0</v>
      </c>
      <c r="H45" s="52">
        <v>0</v>
      </c>
      <c r="I45" s="52">
        <v>0</v>
      </c>
      <c r="J45" s="52">
        <v>0</v>
      </c>
    </row>
    <row r="46" spans="1:10">
      <c r="A46" s="7" t="s">
        <v>9</v>
      </c>
      <c r="B46" s="10">
        <v>9</v>
      </c>
      <c r="C46" s="10">
        <v>9</v>
      </c>
      <c r="D46" s="12">
        <v>828.5</v>
      </c>
      <c r="E46" s="42">
        <v>828.5</v>
      </c>
      <c r="F46" s="30">
        <v>0</v>
      </c>
      <c r="G46" s="30">
        <v>0</v>
      </c>
      <c r="H46" s="52">
        <v>0</v>
      </c>
      <c r="I46" s="52">
        <f t="shared" si="5"/>
        <v>0</v>
      </c>
      <c r="J46" s="52">
        <f t="shared" si="6"/>
        <v>0</v>
      </c>
    </row>
    <row r="47" spans="1:10">
      <c r="A47" s="6" t="s">
        <v>8</v>
      </c>
      <c r="B47" s="9">
        <v>10</v>
      </c>
      <c r="C47" s="9"/>
      <c r="D47" s="13">
        <f>SUM(D48:D51)</f>
        <v>72993.899999999994</v>
      </c>
      <c r="E47" s="41">
        <f t="shared" ref="E47:G47" si="14">SUM(E48:E51)</f>
        <v>81348.7</v>
      </c>
      <c r="F47" s="41">
        <f t="shared" si="14"/>
        <v>56946.2</v>
      </c>
      <c r="G47" s="41">
        <f t="shared" si="14"/>
        <v>54427.200000000004</v>
      </c>
      <c r="H47" s="51">
        <f t="shared" si="4"/>
        <v>95.576526616350179</v>
      </c>
      <c r="I47" s="51">
        <f t="shared" si="5"/>
        <v>74.564038912840672</v>
      </c>
      <c r="J47" s="51">
        <f t="shared" si="6"/>
        <v>66.90604766886257</v>
      </c>
    </row>
    <row r="48" spans="1:10">
      <c r="A48" s="7" t="s">
        <v>7</v>
      </c>
      <c r="B48" s="10">
        <v>10</v>
      </c>
      <c r="C48" s="10">
        <v>1</v>
      </c>
      <c r="D48" s="12">
        <v>5536.1</v>
      </c>
      <c r="E48" s="42">
        <v>11906.6</v>
      </c>
      <c r="F48" s="30">
        <v>10533</v>
      </c>
      <c r="G48" s="30">
        <v>8702</v>
      </c>
      <c r="H48" s="52">
        <f t="shared" si="4"/>
        <v>82.616538498053743</v>
      </c>
      <c r="I48" s="52">
        <f t="shared" si="5"/>
        <v>157.1864670074601</v>
      </c>
      <c r="J48" s="52">
        <f t="shared" si="6"/>
        <v>73.085515596391915</v>
      </c>
    </row>
    <row r="49" spans="1:10">
      <c r="A49" s="7" t="s">
        <v>6</v>
      </c>
      <c r="B49" s="10">
        <v>10</v>
      </c>
      <c r="C49" s="10">
        <v>3</v>
      </c>
      <c r="D49" s="12">
        <v>11437.7</v>
      </c>
      <c r="E49" s="42">
        <v>13108.9</v>
      </c>
      <c r="F49" s="30">
        <v>0</v>
      </c>
      <c r="G49" s="30">
        <v>0</v>
      </c>
      <c r="H49" s="52">
        <v>0</v>
      </c>
      <c r="I49" s="52">
        <f t="shared" si="5"/>
        <v>0</v>
      </c>
      <c r="J49" s="52">
        <f t="shared" si="6"/>
        <v>0</v>
      </c>
    </row>
    <row r="50" spans="1:10">
      <c r="A50" s="7" t="s">
        <v>5</v>
      </c>
      <c r="B50" s="10">
        <v>10</v>
      </c>
      <c r="C50" s="10">
        <v>4</v>
      </c>
      <c r="D50" s="12">
        <v>56020.1</v>
      </c>
      <c r="E50" s="42">
        <v>55527.7</v>
      </c>
      <c r="F50" s="30">
        <v>45607.7</v>
      </c>
      <c r="G50" s="30">
        <v>45203.3</v>
      </c>
      <c r="H50" s="52">
        <f t="shared" si="4"/>
        <v>99.113307621300805</v>
      </c>
      <c r="I50" s="52">
        <f t="shared" si="5"/>
        <v>80.691216188475209</v>
      </c>
      <c r="J50" s="52">
        <f t="shared" si="6"/>
        <v>81.406757348134363</v>
      </c>
    </row>
    <row r="51" spans="1:10" ht="11.25" customHeight="1">
      <c r="A51" s="7" t="s">
        <v>4</v>
      </c>
      <c r="B51" s="10">
        <v>10</v>
      </c>
      <c r="C51" s="10">
        <v>6</v>
      </c>
      <c r="D51" s="12">
        <v>0</v>
      </c>
      <c r="E51" s="42">
        <v>805.5</v>
      </c>
      <c r="F51" s="30">
        <v>805.5</v>
      </c>
      <c r="G51" s="30">
        <v>521.9</v>
      </c>
      <c r="H51" s="52">
        <f t="shared" si="4"/>
        <v>64.792054624456853</v>
      </c>
      <c r="I51" s="52">
        <v>0</v>
      </c>
      <c r="J51" s="52">
        <f t="shared" si="6"/>
        <v>64.792054624456853</v>
      </c>
    </row>
    <row r="52" spans="1:10">
      <c r="A52" s="6" t="s">
        <v>3</v>
      </c>
      <c r="B52" s="9">
        <v>11</v>
      </c>
      <c r="C52" s="9"/>
      <c r="D52" s="13">
        <f>D53+D54</f>
        <v>188902</v>
      </c>
      <c r="E52" s="41">
        <f>SUM(E53:E55)</f>
        <v>194572.3</v>
      </c>
      <c r="F52" s="41">
        <f>SUM(F53:F55)</f>
        <v>142041.60000000001</v>
      </c>
      <c r="G52" s="41">
        <f>SUM(G53:G55)</f>
        <v>139757.9</v>
      </c>
      <c r="H52" s="51">
        <f t="shared" si="4"/>
        <v>98.392231571595929</v>
      </c>
      <c r="I52" s="51">
        <f t="shared" si="5"/>
        <v>73.984341086912792</v>
      </c>
      <c r="J52" s="51">
        <f t="shared" si="6"/>
        <v>71.82826126843338</v>
      </c>
    </row>
    <row r="53" spans="1:10">
      <c r="A53" s="7" t="s">
        <v>47</v>
      </c>
      <c r="B53" s="10">
        <v>11</v>
      </c>
      <c r="C53" s="10">
        <v>1</v>
      </c>
      <c r="D53" s="12">
        <v>187312.4</v>
      </c>
      <c r="E53" s="42">
        <v>104505</v>
      </c>
      <c r="F53" s="30">
        <v>104505</v>
      </c>
      <c r="G53" s="30">
        <v>104505</v>
      </c>
      <c r="H53" s="52">
        <v>0</v>
      </c>
      <c r="I53" s="52">
        <f t="shared" si="5"/>
        <v>55.791821577215394</v>
      </c>
      <c r="J53" s="52">
        <f t="shared" si="6"/>
        <v>100</v>
      </c>
    </row>
    <row r="54" spans="1:10">
      <c r="A54" s="7" t="s">
        <v>2</v>
      </c>
      <c r="B54" s="10">
        <v>11</v>
      </c>
      <c r="C54" s="10">
        <v>2</v>
      </c>
      <c r="D54" s="12">
        <v>1589.6</v>
      </c>
      <c r="E54" s="42">
        <v>6622.2</v>
      </c>
      <c r="F54" s="30">
        <v>3586.3</v>
      </c>
      <c r="G54" s="30">
        <v>2969.8</v>
      </c>
      <c r="H54" s="52">
        <f t="shared" si="4"/>
        <v>82.809580905111119</v>
      </c>
      <c r="I54" s="52">
        <f t="shared" si="5"/>
        <v>186.82687468545549</v>
      </c>
      <c r="J54" s="52">
        <f t="shared" si="6"/>
        <v>44.846123644710225</v>
      </c>
    </row>
    <row r="55" spans="1:10">
      <c r="A55" s="7" t="s">
        <v>61</v>
      </c>
      <c r="B55" s="10">
        <v>11</v>
      </c>
      <c r="C55" s="10">
        <v>3</v>
      </c>
      <c r="D55" s="12">
        <v>0</v>
      </c>
      <c r="E55" s="42">
        <v>83445.100000000006</v>
      </c>
      <c r="F55" s="30">
        <v>33950.300000000003</v>
      </c>
      <c r="G55" s="30">
        <v>32283.1</v>
      </c>
      <c r="H55" s="52">
        <f t="shared" si="4"/>
        <v>95.089292289022481</v>
      </c>
      <c r="I55" s="52">
        <v>0</v>
      </c>
      <c r="J55" s="52">
        <f t="shared" si="6"/>
        <v>38.687831879882694</v>
      </c>
    </row>
    <row r="56" spans="1:10">
      <c r="A56" s="6" t="s">
        <v>1</v>
      </c>
      <c r="B56" s="9">
        <v>12</v>
      </c>
      <c r="C56" s="9"/>
      <c r="D56" s="13">
        <f>D57</f>
        <v>14022.3</v>
      </c>
      <c r="E56" s="41">
        <f t="shared" ref="E56:F56" si="15">E57</f>
        <v>14022.3</v>
      </c>
      <c r="F56" s="41">
        <f t="shared" si="15"/>
        <v>9970</v>
      </c>
      <c r="G56" s="41">
        <f t="shared" ref="G56" si="16">G57</f>
        <v>9077.5</v>
      </c>
      <c r="H56" s="51">
        <f t="shared" si="4"/>
        <v>91.04814443329991</v>
      </c>
      <c r="I56" s="51">
        <f t="shared" si="5"/>
        <v>64.736170243112753</v>
      </c>
      <c r="J56" s="51">
        <f t="shared" si="6"/>
        <v>64.736170243112753</v>
      </c>
    </row>
    <row r="57" spans="1:10">
      <c r="A57" s="7" t="s">
        <v>0</v>
      </c>
      <c r="B57" s="10">
        <v>12</v>
      </c>
      <c r="C57" s="10">
        <v>2</v>
      </c>
      <c r="D57" s="12">
        <v>14022.3</v>
      </c>
      <c r="E57" s="42">
        <v>14022.3</v>
      </c>
      <c r="F57" s="30">
        <v>9970</v>
      </c>
      <c r="G57" s="30">
        <v>9077.5</v>
      </c>
      <c r="H57" s="52">
        <f t="shared" si="4"/>
        <v>91.04814443329991</v>
      </c>
      <c r="I57" s="52">
        <f t="shared" si="5"/>
        <v>64.736170243112753</v>
      </c>
      <c r="J57" s="52">
        <f t="shared" si="6"/>
        <v>64.736170243112753</v>
      </c>
    </row>
    <row r="58" spans="1:10" ht="24.75" customHeight="1">
      <c r="A58" s="6" t="s">
        <v>45</v>
      </c>
      <c r="B58" s="14">
        <v>13</v>
      </c>
      <c r="C58" s="14"/>
      <c r="D58" s="13">
        <f>D59</f>
        <v>1601.8</v>
      </c>
      <c r="E58" s="41">
        <f t="shared" ref="E58:F58" si="17">E59</f>
        <v>1601.8</v>
      </c>
      <c r="F58" s="41">
        <f t="shared" si="17"/>
        <v>0</v>
      </c>
      <c r="G58" s="41">
        <f t="shared" ref="G58" si="18">G59</f>
        <v>0</v>
      </c>
      <c r="H58" s="51">
        <v>0</v>
      </c>
      <c r="I58" s="51">
        <f t="shared" si="5"/>
        <v>0</v>
      </c>
      <c r="J58" s="51">
        <f t="shared" si="6"/>
        <v>0</v>
      </c>
    </row>
    <row r="59" spans="1:10" s="25" customFormat="1" ht="24">
      <c r="A59" s="7" t="s">
        <v>46</v>
      </c>
      <c r="B59" s="24">
        <v>13</v>
      </c>
      <c r="C59" s="24">
        <v>1</v>
      </c>
      <c r="D59" s="12">
        <v>1601.8</v>
      </c>
      <c r="E59" s="42">
        <v>1601.8</v>
      </c>
      <c r="F59" s="42">
        <v>0</v>
      </c>
      <c r="G59" s="42">
        <v>0</v>
      </c>
      <c r="H59" s="53">
        <v>0</v>
      </c>
      <c r="I59" s="53">
        <f t="shared" si="5"/>
        <v>0</v>
      </c>
      <c r="J59" s="53">
        <f t="shared" si="6"/>
        <v>0</v>
      </c>
    </row>
    <row r="60" spans="1:10" ht="13.15" customHeight="1">
      <c r="A60" s="15"/>
      <c r="B60" s="19"/>
      <c r="C60" s="19"/>
      <c r="D60" s="23"/>
      <c r="E60" s="43"/>
      <c r="F60" s="43"/>
      <c r="G60" s="43"/>
      <c r="H60" s="43"/>
      <c r="I60" s="43"/>
      <c r="J60" s="43"/>
    </row>
    <row r="61" spans="1:10" ht="13.15" customHeight="1">
      <c r="A61" s="56"/>
      <c r="B61" s="56"/>
      <c r="C61" s="56"/>
      <c r="D61" s="56"/>
      <c r="E61" s="56"/>
      <c r="F61" s="56"/>
      <c r="G61" s="56"/>
      <c r="H61" s="54"/>
      <c r="I61" s="54"/>
      <c r="J61" s="54"/>
    </row>
    <row r="62" spans="1:10" ht="13.15" customHeight="1">
      <c r="A62" s="16"/>
      <c r="B62" s="20"/>
      <c r="C62" s="20"/>
      <c r="D62" s="3"/>
      <c r="E62" s="44"/>
      <c r="F62" s="44"/>
      <c r="G62" s="46"/>
      <c r="H62" s="46"/>
      <c r="I62" s="46"/>
      <c r="J62" s="46"/>
    </row>
    <row r="63" spans="1:10" ht="13.15" customHeight="1">
      <c r="A63" s="17"/>
      <c r="B63" s="21"/>
      <c r="C63" s="21"/>
      <c r="D63" s="4"/>
      <c r="E63" s="45"/>
      <c r="F63" s="45"/>
      <c r="G63" s="45"/>
      <c r="H63" s="45"/>
      <c r="I63" s="45"/>
      <c r="J63" s="45"/>
    </row>
    <row r="64" spans="1:10" ht="13.15" customHeight="1">
      <c r="A64" s="16"/>
      <c r="B64" s="20"/>
      <c r="C64" s="20"/>
      <c r="D64" s="3"/>
      <c r="E64" s="44"/>
      <c r="F64" s="44"/>
      <c r="G64" s="46"/>
      <c r="H64" s="46"/>
      <c r="I64" s="46"/>
      <c r="J64" s="46"/>
    </row>
    <row r="65" spans="1:10" ht="13.15" customHeight="1">
      <c r="A65" s="16"/>
      <c r="B65" s="20"/>
      <c r="C65" s="20"/>
      <c r="D65" s="3"/>
      <c r="E65" s="44"/>
      <c r="F65" s="44"/>
      <c r="G65" s="44"/>
      <c r="H65" s="44"/>
      <c r="I65" s="44"/>
      <c r="J65" s="44"/>
    </row>
    <row r="66" spans="1:10" ht="13.15" customHeight="1">
      <c r="A66" s="15"/>
      <c r="B66" s="19"/>
      <c r="C66" s="19"/>
      <c r="D66" s="2"/>
      <c r="E66" s="46"/>
      <c r="F66" s="46"/>
      <c r="G66" s="46"/>
      <c r="H66" s="46"/>
      <c r="I66" s="46"/>
      <c r="J66" s="46"/>
    </row>
  </sheetData>
  <mergeCells count="2">
    <mergeCell ref="A61:G61"/>
    <mergeCell ref="A1:J1"/>
  </mergeCells>
  <pageMargins left="0.19685039370078741" right="0" top="0.59055118110236227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за 9 ме.2023 г. по рас</vt:lpstr>
      <vt:lpstr>'сведения за 9 ме.2023 г. по рас'!Заголовки_для_печати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2023-12-27T13:06:02Z</cp:lastPrinted>
  <dcterms:created xsi:type="dcterms:W3CDTF">2018-03-16T10:13:52Z</dcterms:created>
  <dcterms:modified xsi:type="dcterms:W3CDTF">2023-12-27T13:06:16Z</dcterms:modified>
</cp:coreProperties>
</file>