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285" activeTab="0"/>
  </bookViews>
  <sheets>
    <sheet name="Реестр ист.доходов 2024-2026 " sheetId="1" r:id="rId1"/>
  </sheets>
  <definedNames>
    <definedName name="_xlnm.Print_Titles" localSheetId="0">'Реестр ист.доходов 2024-2026 '!$8:$10</definedName>
  </definedNames>
  <calcPr fullCalcOnLoad="1"/>
</workbook>
</file>

<file path=xl/sharedStrings.xml><?xml version="1.0" encoding="utf-8"?>
<sst xmlns="http://schemas.openxmlformats.org/spreadsheetml/2006/main" count="471" uniqueCount="352">
  <si>
    <t>1</t>
  </si>
  <si>
    <t>Комитет по финансам администрации города Урай</t>
  </si>
  <si>
    <t>050</t>
  </si>
  <si>
    <t>040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</si>
  <si>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</si>
  <si>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</si>
  <si>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t>
  </si>
  <si>
    <t>Налог, взимаемый с налогоплательщиков, выбравших в качестве объекта налогообложения доходы</t>
  </si>
  <si>
    <t>Налог, взимаемый в связи с применением патентной системы налогообложения, зачисляемый в бюджеты городских округов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</si>
  <si>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</si>
  <si>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</si>
  <si>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11</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</si>
  <si>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</si>
  <si>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048</t>
  </si>
  <si>
    <t>12</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</si>
  <si>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</si>
  <si>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</si>
  <si>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13</t>
  </si>
  <si>
    <t>14</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</si>
  <si>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</si>
  <si>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</si>
  <si>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16</t>
  </si>
  <si>
    <t>23</t>
  </si>
  <si>
    <t>25</t>
  </si>
  <si>
    <t>28</t>
  </si>
  <si>
    <t>30</t>
  </si>
  <si>
    <t>33</t>
  </si>
  <si>
    <t>37</t>
  </si>
  <si>
    <t>43</t>
  </si>
  <si>
    <t>90</t>
  </si>
  <si>
    <t>17</t>
  </si>
  <si>
    <t>2</t>
  </si>
  <si>
    <t>Дотации бюджетам городских округов на поддержку мер по обеспечению сбалансированности бюджетов</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</si>
  <si>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</si>
  <si>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</si>
  <si>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</si>
  <si>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межбюджетные трансферты, передаваемые бюджетам городских округов</t>
  </si>
  <si>
    <t>19</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</si>
  <si>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</si>
  <si>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Государственная пошлина за выдачу разрешения на установку рекламной конструкции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</si>
  <si>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</si>
  <si>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доходы от компенсации затрат  бюджетов городских округов</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</si>
  <si>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</si>
  <si>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</si>
  <si>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Классификация доходов бюджетов</t>
  </si>
  <si>
    <t>Код бюджетной классификации</t>
  </si>
  <si>
    <t>Наименование доходов</t>
  </si>
  <si>
    <t>3</t>
  </si>
  <si>
    <t>4</t>
  </si>
  <si>
    <t>5</t>
  </si>
  <si>
    <t>6</t>
  </si>
  <si>
    <t>7</t>
  </si>
  <si>
    <t>9</t>
  </si>
  <si>
    <t>10</t>
  </si>
  <si>
    <t>15</t>
  </si>
  <si>
    <t>18</t>
  </si>
  <si>
    <t>20</t>
  </si>
  <si>
    <t>21</t>
  </si>
  <si>
    <t>22</t>
  </si>
  <si>
    <t>24</t>
  </si>
  <si>
    <t>26</t>
  </si>
  <si>
    <t>29</t>
  </si>
  <si>
    <t>31</t>
  </si>
  <si>
    <t>32</t>
  </si>
  <si>
    <t>34</t>
  </si>
  <si>
    <t>35</t>
  </si>
  <si>
    <t>36</t>
  </si>
  <si>
    <t>38</t>
  </si>
  <si>
    <t>39</t>
  </si>
  <si>
    <t>40</t>
  </si>
  <si>
    <t>41</t>
  </si>
  <si>
    <t>42</t>
  </si>
  <si>
    <t>44</t>
  </si>
  <si>
    <t>45</t>
  </si>
  <si>
    <t>47</t>
  </si>
  <si>
    <t>48</t>
  </si>
  <si>
    <t>49</t>
  </si>
  <si>
    <t>50</t>
  </si>
  <si>
    <t>51</t>
  </si>
  <si>
    <t>53</t>
  </si>
  <si>
    <t>54</t>
  </si>
  <si>
    <t>55</t>
  </si>
  <si>
    <t>56</t>
  </si>
  <si>
    <t>57</t>
  </si>
  <si>
    <t>58</t>
  </si>
  <si>
    <t>59</t>
  </si>
  <si>
    <t>60</t>
  </si>
  <si>
    <t>63</t>
  </si>
  <si>
    <t>68</t>
  </si>
  <si>
    <t>69</t>
  </si>
  <si>
    <t>70</t>
  </si>
  <si>
    <t>71</t>
  </si>
  <si>
    <t>ИТОГО ДОХОДОВ</t>
  </si>
  <si>
    <t>Комитет по финансам  администрации города Урай</t>
  </si>
  <si>
    <t>040 1 11 01040 04 0000 120</t>
  </si>
  <si>
    <t>040 1 11 05012 04 0000 120</t>
  </si>
  <si>
    <t>040 1 11 05024 04 0000 120</t>
  </si>
  <si>
    <t>040 1 11 09044 04 0011 120</t>
  </si>
  <si>
    <t>040 1 11 09044 04 0012 120</t>
  </si>
  <si>
    <t>040 1 11 09044 04 0013 120</t>
  </si>
  <si>
    <t>040 1 13 02994 04 0000 130</t>
  </si>
  <si>
    <t>040 1 14 02043 04 0014 410</t>
  </si>
  <si>
    <t>040 1 14 02043 04 0015 410</t>
  </si>
  <si>
    <t>040 1 14 06012 04 0000 430</t>
  </si>
  <si>
    <t>040 1 14 06312 04 0000 430</t>
  </si>
  <si>
    <t>Наименование финансового органа</t>
  </si>
  <si>
    <t>Наименование бюджета</t>
  </si>
  <si>
    <t>бюджет городского округа город Урай</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</si>
  <si>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</si>
  <si>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</si>
  <si>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182 1 05 01011 01 0000 110</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</si>
  <si>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</si>
  <si>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</si>
  <si>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182 1 06 01020 04 0000 110</t>
  </si>
  <si>
    <t>182 1 08 03010 01 0000 110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</si>
  <si>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</si>
  <si>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</si>
  <si>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Налог на имущество физических лиц, взимаемый по ставкам, применяемым к объектам налогообложения, расположенным в границах городских округов</t>
  </si>
  <si>
    <t>048 1 12 01030 01 0000 120</t>
  </si>
  <si>
    <t>86</t>
  </si>
  <si>
    <t>87</t>
  </si>
  <si>
    <t>88</t>
  </si>
  <si>
    <t>89</t>
  </si>
  <si>
    <t>91</t>
  </si>
  <si>
    <t>92</t>
  </si>
  <si>
    <t>93</t>
  </si>
  <si>
    <t>94</t>
  </si>
  <si>
    <t>95</t>
  </si>
  <si>
    <t>96</t>
  </si>
  <si>
    <t>97</t>
  </si>
  <si>
    <t>98</t>
  </si>
  <si>
    <t>Единица измерения</t>
  </si>
  <si>
    <r>
      <rPr>
        <sz val="12"/>
        <color indexed="8"/>
        <rFont val="Times New Roman"/>
        <family val="1"/>
      </rPr>
      <t>040</t>
    </r>
    <r>
      <rPr>
        <sz val="12"/>
        <color indexed="8"/>
        <rFont val="Times New Roman"/>
        <family val="1"/>
      </rPr>
      <t xml:space="preserve"> 1 08 07150 01 0000 110</t>
    </r>
  </si>
  <si>
    <t>048 1 12 01010 01 0000 120</t>
  </si>
  <si>
    <t>ИТОГО</t>
  </si>
  <si>
    <t>050 2 02 15001 04 0000 150</t>
  </si>
  <si>
    <t>050 2 02 15002 04 0000 150</t>
  </si>
  <si>
    <t>050 2 02 25497 04 0000 150</t>
  </si>
  <si>
    <t xml:space="preserve">Субсидии бюджетам городских округов на реализацию мероприятий по обеспечению жильем молодых семей
</t>
  </si>
  <si>
    <t>050 2 02 25519 04 0000 150</t>
  </si>
  <si>
    <t>050 2 02 35930 04 0000 150</t>
  </si>
  <si>
    <t>050 2 02 25555 04 0000 150</t>
  </si>
  <si>
    <t>050 2 02 29999 04 0000 150</t>
  </si>
  <si>
    <t>050 2 02 30024 04 0000 150</t>
  </si>
  <si>
    <t>050 2 02 30029 04 0000 150</t>
  </si>
  <si>
    <t>050 2 02 35120 04 0000 150</t>
  </si>
  <si>
    <t>050 2 02 49999 04 0000 150</t>
  </si>
  <si>
    <t>(тыс. рублей)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</si>
  <si>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</si>
  <si>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</si>
  <si>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</si>
  <si>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040 1 16 07090 04 0000 140</t>
  </si>
  <si>
    <t>040 1 16 09040 04 0000 140</t>
  </si>
  <si>
    <t>040 1 16 11064 01 0000 140</t>
  </si>
  <si>
    <t>Субсидии бюджетам городских округов на реализацию программ формирования современной городской среды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</si>
  <si>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</si>
  <si>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</si>
  <si>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</si>
  <si>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Транспортный налог с организаций</t>
  </si>
  <si>
    <t>Транспортный налог с физических лиц</t>
  </si>
  <si>
    <t>182 1 06 04011 02 0000 110</t>
  </si>
  <si>
    <t>182 1 06 04012 02 0000 110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</si>
  <si>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</si>
  <si>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66</t>
  </si>
  <si>
    <t>72</t>
  </si>
  <si>
    <t>73</t>
  </si>
  <si>
    <t>74</t>
  </si>
  <si>
    <t>75</t>
  </si>
  <si>
    <t>76</t>
  </si>
  <si>
    <t>77</t>
  </si>
  <si>
    <t>78</t>
  </si>
  <si>
    <t>79</t>
  </si>
  <si>
    <t>80</t>
  </si>
  <si>
    <t>81</t>
  </si>
  <si>
    <t>82</t>
  </si>
  <si>
    <t>84</t>
  </si>
  <si>
    <t>85</t>
  </si>
  <si>
    <t>№  п/п</t>
  </si>
  <si>
    <t>8</t>
  </si>
  <si>
    <t>67</t>
  </si>
  <si>
    <t>Доходы, поступающие в порядке возмещения расходов, понесенных в связи с эксплуатацией имущества городских округов</t>
  </si>
  <si>
    <t xml:space="preserve">040 1 13 02064 04 0000 130 </t>
  </si>
  <si>
    <t>040 1 16 01194 01 0000 140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</si>
  <si>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</si>
  <si>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050 2 02 25304 04 0000 150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</si>
  <si>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</si>
  <si>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050 2 02 45303 04 0000 150 </t>
  </si>
  <si>
    <t>Федеральная служба по надзору в сфере природопользования</t>
  </si>
  <si>
    <t>Федеральная налоговая служба</t>
  </si>
  <si>
    <t>182 1 01 02010 01 0000 110</t>
  </si>
  <si>
    <t>182 1 01 02020 01 0000 110</t>
  </si>
  <si>
    <t>182 1 01 02030 01 0000 110</t>
  </si>
  <si>
    <t>182 1 01 02040 01 0000 110</t>
  </si>
  <si>
    <t>182 1 06 06042 04 0000 110</t>
  </si>
  <si>
    <t>182 1 06 06032 04 0000 110</t>
  </si>
  <si>
    <t>182 1 05 04010 02 0000 110</t>
  </si>
  <si>
    <t>040 1 11 05324 04 0000 120</t>
  </si>
  <si>
    <t xml:space="preserve">Дотации бюджетам городских округов на выравнивание  бюджетной обеспеченности из бюджета субъекта Российской Федерации </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</si>
  <si>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</si>
  <si>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27</t>
  </si>
  <si>
    <t>46</t>
  </si>
  <si>
    <t>52</t>
  </si>
  <si>
    <t>61</t>
  </si>
  <si>
    <t>83</t>
  </si>
  <si>
    <t xml:space="preserve">Реестр источников доходов бюджета городского округа  Урай Ханты-Мансийского автономного округа - Югры                            </t>
  </si>
  <si>
    <t xml:space="preserve">182 1 01 02080 01 0000 110
</t>
  </si>
  <si>
    <t>Служба жилищного и строительного надзора ХантыМансийского автономного округа - Югры</t>
  </si>
  <si>
    <t>Субсидии бюджетам городских округов на поддержку отрасли культуры</t>
  </si>
  <si>
    <t>170 1 16 01092 01 0003 140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</si>
  <si>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
</t>
  </si>
  <si>
    <t>170 1 16 01192 01 0022 140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</si>
  <si>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
</t>
  </si>
  <si>
    <t>170 1 16 01203 01 9000 140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</si>
  <si>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
</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</si>
  <si>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</si>
  <si>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</si>
  <si>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530 1 16 01203 01 9000 140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</si>
  <si>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защиты их прав (иные штрафы)</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</si>
  <si>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</si>
  <si>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</si>
  <si>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</si>
  <si>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</si>
  <si>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</si>
  <si>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</si>
  <si>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</si>
  <si>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
</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</si>
  <si>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
</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</si>
  <si>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
</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</si>
  <si>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</si>
  <si>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</si>
  <si>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</si>
  <si>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</si>
  <si>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</si>
  <si>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</si>
  <si>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</si>
  <si>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</si>
  <si>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</si>
  <si>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</si>
  <si>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</si>
  <si>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</si>
  <si>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
</t>
  </si>
  <si>
    <t>Прочие доходы от оказания платных услуг (работ) получателями средств  бюджетов городских округов (по предоставлению сведений, содержащихся в информационной системе обеспечения градостроительной деятельности)</t>
  </si>
  <si>
    <t>040 1 13 01994 04 0029 130</t>
  </si>
  <si>
    <t>040 1 13 01994 04 0030 130</t>
  </si>
  <si>
    <t>Прочие доходы от оказания платных услуг (работ) получателями средств  бюджетов городских округов (по ведению бухгалтерского учета и формирования отчетности юридическим лицам)</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</si>
  <si>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</si>
  <si>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i/>
        <sz val="12"/>
        <rFont val="Times New Roman"/>
        <family val="1"/>
      </rPr>
      <t>(Доходы по договорам аренды муниципального имущества)</t>
    </r>
    <r>
      <rPr>
        <sz val="12"/>
        <rFont val="Times New Roman"/>
        <family val="1"/>
      </rPr>
      <t xml:space="preserve"> </t>
    </r>
  </si>
  <si>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i/>
        <sz val="12"/>
        <rFont val="Times New Roman"/>
        <family val="1"/>
      </rPr>
      <t>(Доходы по договорам найма жилого помещения муниципального жилищного фонда)</t>
    </r>
  </si>
  <si>
    <r>
      <t xml:space="preserve">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t>
    </r>
    <r>
      <rPr>
        <i/>
        <sz val="12"/>
        <rFont val="Times New Roman"/>
        <family val="1"/>
      </rPr>
      <t>(Доходы по договорам социального найма жилого помещения муниципального жилищного фонда)</t>
    </r>
  </si>
  <si>
    <r>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i/>
        <sz val="12"/>
        <rFont val="Times New Roman"/>
        <family val="1"/>
      </rPr>
      <t>(Доходы от реализации муниципального имущества)</t>
    </r>
  </si>
  <si>
    <r>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i/>
        <sz val="12"/>
        <rFont val="Times New Roman"/>
        <family val="1"/>
      </rPr>
      <t>(Доходы от приватизации муниципального имущества)</t>
    </r>
  </si>
  <si>
    <t>040 1 11 09080 04 0000 120</t>
  </si>
  <si>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t>
  </si>
  <si>
    <t>050 2 02 25305 04 0000 150</t>
  </si>
  <si>
    <t xml:space="preserve">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t>
  </si>
  <si>
    <t xml:space="preserve">Субсидии бюджетам городских округов на софинансирование капитальных вложений в объекты муниципальной собственности
</t>
  </si>
  <si>
    <t xml:space="preserve">050 2 02 20077 04 0000 150
</t>
  </si>
  <si>
    <t xml:space="preserve">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t>
  </si>
  <si>
    <t>050 2 02 35176 04 0000 150</t>
  </si>
  <si>
    <t>420 1 16 01072 01 0000 140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</si>
  <si>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</si>
  <si>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420 1 16 01193 01 0000 140</t>
  </si>
  <si>
    <t>420 1 16 01142 01 0000 140</t>
  </si>
  <si>
    <t xml:space="preserve">Прочие безвозмездные поступления в бюджеты городских округов
</t>
  </si>
  <si>
    <t xml:space="preserve">050 2 07 04050 04 0000 150
</t>
  </si>
  <si>
    <t>Прогноз доходов бюджета городского округа Урай Ханты-Мансийского автономного округа - Югры</t>
  </si>
  <si>
    <t>Наименование главного администратора доходов бюджета городского округа Урай Ханты-Мансийского автономного округа - Югры</t>
  </si>
  <si>
    <t>62</t>
  </si>
  <si>
    <t>64</t>
  </si>
  <si>
    <t>65</t>
  </si>
  <si>
    <t>99</t>
  </si>
  <si>
    <t>101</t>
  </si>
  <si>
    <t>102</t>
  </si>
  <si>
    <t>103</t>
  </si>
  <si>
    <t>104</t>
  </si>
  <si>
    <t>Единый сельскохозяйственный налог</t>
  </si>
  <si>
    <t>182 1 05 03010 01 0000 110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</si>
  <si>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</si>
  <si>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</si>
  <si>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</si>
  <si>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</si>
  <si>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</si>
  <si>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</si>
  <si>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</si>
  <si>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050 202 20041 04 0000 150</t>
  </si>
  <si>
    <t>050 202 25179 04 0000 150</t>
  </si>
  <si>
    <t xml:space="preserve">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</si>
  <si>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</si>
  <si>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</si>
  <si>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</si>
  <si>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</si>
  <si>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 xml:space="preserve">182 1 01 02130 01 0000 110
</t>
  </si>
  <si>
    <t xml:space="preserve">182 1 01 02140 01 0000 110
</t>
  </si>
  <si>
    <t>530 1 16 01193 01 0000 140</t>
  </si>
  <si>
    <t>530 1 16 02010 02 0000 140</t>
  </si>
  <si>
    <t>182 1 03 02231 01 0000 110</t>
  </si>
  <si>
    <t>182 1 03 02241 01 0000 110</t>
  </si>
  <si>
    <t>182 1 03 02251 01 0000 110</t>
  </si>
  <si>
    <t>Департамент региональной безопасности Ханты-Мансийского автономного округа - Югры</t>
  </si>
  <si>
    <t>370 1 16 02010 02 9000 140</t>
  </si>
  <si>
    <t>530 1 16 01082 01 0000 140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</si>
  <si>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 нетрудоспособных родителей)</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</si>
  <si>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</si>
  <si>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
</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</si>
  <si>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</si>
  <si>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720 1 16 01333 01 0000 140</t>
  </si>
  <si>
    <t>Департамент административного обеспечения Ханты-Мансийского автономного округа - Югры</t>
  </si>
  <si>
    <t>720 1 16 01053 01 0027 140</t>
  </si>
  <si>
    <t>720 1 16 01053 01 0035 140</t>
  </si>
  <si>
    <t>720 1 16 01053 01 0063 140</t>
  </si>
  <si>
    <t>720 1 16 01053 01 0351 140</t>
  </si>
  <si>
    <t>720 1 16 01053 01 9000 140</t>
  </si>
  <si>
    <t>720 1 16 01063 01 0008 140</t>
  </si>
  <si>
    <t>720 1 16 01063 01 0009 140</t>
  </si>
  <si>
    <t>720 1 16 01063 01 0091 140</t>
  </si>
  <si>
    <t>720 1 16 01063 01 9000 140</t>
  </si>
  <si>
    <t>720 1 16 01073 01 0006 140</t>
  </si>
  <si>
    <t>720 1 16 01073 01 0017 140</t>
  </si>
  <si>
    <t>720 1 16 01073 01 0027 140</t>
  </si>
  <si>
    <t>720 1 16 01073 01 9000 140</t>
  </si>
  <si>
    <t>720 1 16 01113 01 0021 140</t>
  </si>
  <si>
    <t>720 1 16 01143 01 0002 140</t>
  </si>
  <si>
    <t>720 1 16 01143 01 9000 140</t>
  </si>
  <si>
    <t>720 1 16 01153 01 0005 140</t>
  </si>
  <si>
    <t>720 1 16 01153 01 0006 140</t>
  </si>
  <si>
    <t>720 1 16 01153 01 0012 140</t>
  </si>
  <si>
    <t>720 1 16 01153 01 9000 140</t>
  </si>
  <si>
    <t>720 1 16 01173 01 0007 140</t>
  </si>
  <si>
    <t>7201 16 01173 01 0008 140</t>
  </si>
  <si>
    <t>720 1 16 01173 01 9000 140</t>
  </si>
  <si>
    <t>720 1 16 01193 01 0005 140</t>
  </si>
  <si>
    <t>720 1 16 01193 01 0007 140</t>
  </si>
  <si>
    <t>720 1 16 01193 01 0012 140</t>
  </si>
  <si>
    <t>720 1 16 01193 01 0013 140</t>
  </si>
  <si>
    <t>720 1 16 01193 01 0029 140</t>
  </si>
  <si>
    <t>720 1 16 01193 01 9000 140</t>
  </si>
  <si>
    <t>720 1 16 01203 01 0008 140</t>
  </si>
  <si>
    <t>720 1 16 01203 01 0021 140</t>
  </si>
  <si>
    <t>720 1 16 01203 01 9000 140</t>
  </si>
  <si>
    <t>720 1 16 02010 02 0000 140</t>
  </si>
  <si>
    <t>105</t>
  </si>
  <si>
    <t>106</t>
  </si>
  <si>
    <t>107</t>
  </si>
  <si>
    <t>108</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</si>
  <si>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</si>
  <si>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</si>
  <si>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 2024 год (очередной финансовый год)</t>
  </si>
  <si>
    <t>на 2025 год   (первый год планового периода)</t>
  </si>
  <si>
    <t>на 2026 год           (второй год планового периода)</t>
  </si>
  <si>
    <t xml:space="preserve">050 2 02 20303 04 0000 150
</t>
  </si>
  <si>
    <t>Субсидии бюджетам городских округов на обеспечение мероприятий по модернизации систем коммунальной инфраструктуры за счет средств бюджетов</t>
  </si>
  <si>
    <t>администрация города Урай</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</si>
</sst>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0.0"/>
    <numFmt numFmtId="174" formatCode="0.0"/>
    <numFmt numFmtId="175" formatCode="[$-FC19]d\ mmmm\ yyyy\ &quot;г.&quot;"/>
    <numFmt numFmtId="176" formatCode="0.000"/>
    <numFmt numFmtId="177" formatCode="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
    <numFmt numFmtId="183" formatCode="_-* #,##0_р_._-;\-* #,##0_р_._-;_-* &quot;-&quot;??_р_._-;_-@_-"/>
    <numFmt numFmtId="184" formatCode="#,##0.000"/>
    <numFmt numFmtId="185" formatCode="_(* #,##0.00_);_(* \(#,##0.00\);_(* &quot;-&quot;??_);_(@_)"/>
  </numFmts>
  <fonts count="58">
    <font>
      <sz val="11"/>
      <color theme="1"/>
      <name val="Calibri"/>
      <family val="2"/>
    </font>
    <font>
      <sz val="11"/>
      <color indexed="8"/>
      <name val="Calibri"/>
      <family val="2"/>
    </font>
    <font>
      <sz val="12"/>
      <name val="Times New Roman"/>
      <family val="1"/>
    </font>
    <font>
      <sz val="12"/>
      <color indexed="8"/>
      <name val="Times New Roman"/>
      <family val="1"/>
    </font>
    <font>
      <b/>
      <sz val="12"/>
      <name val="Times New Roman"/>
      <family val="1"/>
    </font>
    <font>
      <sz val="10"/>
      <name val="Arial"/>
      <family val="2"/>
    </font>
    <font>
      <sz val="10"/>
      <name val="Arial Cyr"/>
      <family val="0"/>
    </font>
    <font>
      <sz val="10"/>
      <color indexed="62"/>
      <name val="Arial Cyr"/>
      <family val="0"/>
    </font>
    <font>
      <b/>
      <sz val="14"/>
      <name val="Times New Roman"/>
      <family val="1"/>
    </font>
    <font>
      <i/>
      <sz val="12"/>
      <name val="Times New Roman"/>
      <family val="1"/>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2"/>
      <color indexed="10"/>
      <name val="Times New Roman"/>
      <family val="1"/>
    </font>
    <font>
      <b/>
      <sz val="12"/>
      <color indexed="8"/>
      <name val="Times New Roman"/>
      <family val="1"/>
    </font>
    <font>
      <b/>
      <sz val="1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4"/>
      <color rgb="FF000000"/>
      <name val="Times New Roman"/>
      <family val="1"/>
    </font>
    <font>
      <sz val="12"/>
      <color rgb="FF000000"/>
      <name val="Times New Roman"/>
      <family val="1"/>
    </font>
    <font>
      <b/>
      <sz val="14"/>
      <color theme="1"/>
      <name val="Times New Roman"/>
      <family val="1"/>
    </font>
    <font>
      <sz val="12"/>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right style="thin">
        <color indexed="8"/>
      </right>
      <top style="thin">
        <color indexed="8"/>
      </top>
      <bottom style="thin">
        <color indexed="8"/>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style="thin"/>
    </border>
    <border>
      <left style="thin"/>
      <right/>
      <top style="thin"/>
      <bottom/>
    </border>
    <border>
      <left style="thin"/>
      <right style="thin"/>
      <top>
        <color indexed="63"/>
      </top>
      <bottom/>
    </border>
    <border>
      <left/>
      <right/>
      <top style="thin"/>
      <bottom style="thin"/>
    </border>
    <border>
      <left/>
      <right/>
      <top style="thin"/>
      <bottom/>
    </border>
    <border>
      <left>
        <color indexed="63"/>
      </left>
      <right style="thin"/>
      <top style="thin"/>
      <bottom/>
    </border>
    <border>
      <left style="thin"/>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center" vertical="center" wrapText="1"/>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2" applyNumberFormat="0" applyAlignment="0" applyProtection="0"/>
    <xf numFmtId="0" fontId="36" fillId="27" borderId="3" applyNumberFormat="0" applyAlignment="0" applyProtection="0"/>
    <xf numFmtId="0" fontId="37" fillId="27" borderId="2"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6" fillId="0" borderId="0">
      <alignment/>
      <protection/>
    </xf>
    <xf numFmtId="0" fontId="5" fillId="0" borderId="0">
      <alignment/>
      <protection/>
    </xf>
    <xf numFmtId="0" fontId="6"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49" fontId="7" fillId="32" borderId="10">
      <alignment horizontal="left" vertical="top" wrapText="1"/>
      <protection/>
    </xf>
    <xf numFmtId="0" fontId="49" fillId="0" borderId="11"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51" fillId="33" borderId="0" applyNumberFormat="0" applyBorder="0" applyAlignment="0" applyProtection="0"/>
    <xf numFmtId="0" fontId="6" fillId="34" borderId="10">
      <alignment horizontal="left" vertical="top" wrapText="1"/>
      <protection/>
    </xf>
  </cellStyleXfs>
  <cellXfs count="109">
    <xf numFmtId="0" fontId="0" fillId="0" borderId="0" xfId="0" applyFont="1" applyAlignment="1">
      <alignment/>
    </xf>
    <xf numFmtId="0" fontId="2" fillId="0" borderId="12" xfId="54" applyFont="1" applyFill="1" applyBorder="1" applyAlignment="1">
      <alignment horizontal="center" vertical="center" wrapText="1"/>
      <protection/>
    </xf>
    <xf numFmtId="49" fontId="2" fillId="0" borderId="12" xfId="55" applyNumberFormat="1" applyFont="1" applyFill="1" applyBorder="1" applyAlignment="1" applyProtection="1">
      <alignment horizontal="center" vertical="center" wrapText="1"/>
      <protection hidden="1"/>
    </xf>
    <xf numFmtId="0" fontId="2" fillId="0" borderId="13" xfId="55" applyNumberFormat="1" applyFont="1" applyFill="1" applyBorder="1" applyAlignment="1" applyProtection="1">
      <alignment horizontal="center" vertical="center" wrapText="1"/>
      <protection hidden="1"/>
    </xf>
    <xf numFmtId="0" fontId="2" fillId="0" borderId="14" xfId="54" applyFont="1" applyFill="1" applyBorder="1" applyAlignment="1">
      <alignment horizontal="center" vertical="center" wrapText="1"/>
      <protection/>
    </xf>
    <xf numFmtId="173" fontId="2" fillId="0" borderId="12" xfId="67" applyNumberFormat="1" applyFont="1" applyFill="1" applyBorder="1" applyAlignment="1" applyProtection="1">
      <alignment horizontal="center" vertical="center" wrapText="1"/>
      <protection hidden="1"/>
    </xf>
    <xf numFmtId="0" fontId="2" fillId="0" borderId="12" xfId="54" applyNumberFormat="1" applyFont="1" applyFill="1" applyBorder="1" applyAlignment="1">
      <alignment horizontal="center" vertical="center" wrapText="1"/>
      <protection/>
    </xf>
    <xf numFmtId="0" fontId="2" fillId="0" borderId="12" xfId="55" applyNumberFormat="1" applyFont="1" applyFill="1" applyBorder="1" applyAlignment="1" applyProtection="1">
      <alignment horizontal="left" vertical="center" wrapText="1"/>
      <protection hidden="1"/>
    </xf>
    <xf numFmtId="0" fontId="2" fillId="0" borderId="12" xfId="55" applyNumberFormat="1" applyFont="1" applyFill="1" applyBorder="1" applyAlignment="1" applyProtection="1">
      <alignment horizontal="center" vertical="center"/>
      <protection hidden="1"/>
    </xf>
    <xf numFmtId="0" fontId="2" fillId="0" borderId="12" xfId="0" applyFont="1" applyFill="1" applyBorder="1" applyAlignment="1">
      <alignment vertical="center" wrapText="1"/>
    </xf>
    <xf numFmtId="0" fontId="2" fillId="0" borderId="12" xfId="0" applyFont="1" applyFill="1" applyBorder="1" applyAlignment="1">
      <alignment horizontal="center" vertical="center"/>
    </xf>
    <xf numFmtId="0" fontId="2" fillId="0" borderId="15" xfId="55" applyNumberFormat="1" applyFont="1" applyFill="1" applyBorder="1" applyAlignment="1" applyProtection="1">
      <alignment horizontal="center" vertical="center"/>
      <protection hidden="1"/>
    </xf>
    <xf numFmtId="0" fontId="52" fillId="0" borderId="0" xfId="0" applyFont="1" applyFill="1" applyAlignment="1">
      <alignment/>
    </xf>
    <xf numFmtId="0" fontId="52" fillId="0" borderId="0" xfId="0" applyFont="1" applyFill="1" applyAlignment="1">
      <alignment horizontal="center" vertical="center"/>
    </xf>
    <xf numFmtId="0" fontId="52" fillId="0" borderId="0" xfId="0" applyFont="1" applyFill="1" applyAlignment="1">
      <alignment vertical="center"/>
    </xf>
    <xf numFmtId="0" fontId="52" fillId="0" borderId="16" xfId="0" applyFont="1" applyFill="1" applyBorder="1" applyAlignment="1">
      <alignment/>
    </xf>
    <xf numFmtId="49" fontId="5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52" fillId="0" borderId="12"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4" xfId="0"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0" fontId="52"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49" fontId="55" fillId="0" borderId="12" xfId="0" applyNumberFormat="1" applyFont="1" applyFill="1" applyBorder="1" applyAlignment="1">
      <alignment horizontal="center" vertical="center" wrapText="1"/>
    </xf>
    <xf numFmtId="0" fontId="3" fillId="0" borderId="17" xfId="0" applyFont="1" applyFill="1" applyBorder="1" applyAlignment="1">
      <alignment horizontal="center" vertical="center"/>
    </xf>
    <xf numFmtId="0" fontId="52" fillId="0" borderId="17" xfId="0" applyFont="1" applyFill="1" applyBorder="1" applyAlignment="1">
      <alignment horizontal="center" vertical="center"/>
    </xf>
    <xf numFmtId="0" fontId="55"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55" fillId="0" borderId="15" xfId="0" applyFont="1" applyFill="1" applyBorder="1" applyAlignment="1">
      <alignment horizontal="center" vertical="center" wrapText="1"/>
    </xf>
    <xf numFmtId="0" fontId="55" fillId="0" borderId="12" xfId="0" applyFont="1" applyFill="1" applyBorder="1" applyAlignment="1">
      <alignment horizontal="center" vertical="center"/>
    </xf>
    <xf numFmtId="173" fontId="2" fillId="0" borderId="0" xfId="0" applyNumberFormat="1" applyFont="1" applyFill="1" applyAlignment="1">
      <alignment/>
    </xf>
    <xf numFmtId="0" fontId="52" fillId="0" borderId="17" xfId="0" applyFont="1" applyFill="1" applyBorder="1" applyAlignment="1">
      <alignment horizontal="center" vertical="center" wrapText="1"/>
    </xf>
    <xf numFmtId="0" fontId="2" fillId="0" borderId="12" xfId="56" applyNumberFormat="1" applyFont="1" applyFill="1" applyBorder="1" applyAlignment="1">
      <alignment horizontal="left" vertical="center" wrapText="1"/>
      <protection/>
    </xf>
    <xf numFmtId="0" fontId="2" fillId="0" borderId="14" xfId="0" applyFont="1" applyFill="1" applyBorder="1" applyAlignment="1">
      <alignment horizontal="left" vertical="center" wrapText="1"/>
    </xf>
    <xf numFmtId="0" fontId="56" fillId="0" borderId="0" xfId="0" applyFont="1" applyFill="1" applyAlignment="1">
      <alignment horizontal="center" vertical="center" wrapText="1"/>
    </xf>
    <xf numFmtId="0" fontId="5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2" xfId="55" applyNumberFormat="1" applyFont="1" applyFill="1" applyBorder="1" applyAlignment="1" applyProtection="1">
      <alignment horizontal="center" vertical="center" wrapText="1"/>
      <protection hidden="1"/>
    </xf>
    <xf numFmtId="0" fontId="56" fillId="0" borderId="0" xfId="0" applyFont="1" applyFill="1" applyAlignment="1">
      <alignment/>
    </xf>
    <xf numFmtId="49" fontId="2" fillId="0" borderId="18" xfId="55" applyNumberFormat="1" applyFont="1" applyFill="1" applyBorder="1" applyAlignment="1">
      <alignment horizontal="center" vertical="center"/>
      <protection/>
    </xf>
    <xf numFmtId="0" fontId="2" fillId="0" borderId="0" xfId="0" applyFont="1" applyFill="1" applyAlignment="1">
      <alignment horizontal="left" vertical="center" wrapText="1"/>
    </xf>
    <xf numFmtId="49" fontId="2" fillId="0" borderId="12" xfId="55" applyNumberFormat="1" applyFont="1" applyFill="1" applyBorder="1" applyAlignment="1">
      <alignment horizontal="center" vertical="center"/>
      <protection/>
    </xf>
    <xf numFmtId="49" fontId="2" fillId="0" borderId="17" xfId="55" applyNumberFormat="1" applyFont="1" applyFill="1" applyBorder="1" applyAlignment="1">
      <alignment horizontal="center" vertical="center"/>
      <protection/>
    </xf>
    <xf numFmtId="0" fontId="52" fillId="0" borderId="0" xfId="0" applyFont="1" applyFill="1" applyAlignment="1">
      <alignment horizontal="right"/>
    </xf>
    <xf numFmtId="173" fontId="2" fillId="0" borderId="0" xfId="0" applyNumberFormat="1" applyFont="1" applyFill="1" applyAlignment="1">
      <alignment horizontal="center"/>
    </xf>
    <xf numFmtId="0" fontId="56" fillId="0" borderId="0" xfId="0" applyFont="1" applyFill="1" applyAlignment="1">
      <alignment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left" vertical="center" wrapText="1"/>
    </xf>
    <xf numFmtId="173" fontId="56" fillId="0" borderId="0" xfId="0" applyNumberFormat="1" applyFont="1" applyFill="1" applyAlignment="1">
      <alignment horizontal="center" vertical="center" wrapText="1"/>
    </xf>
    <xf numFmtId="173" fontId="56" fillId="0" borderId="0" xfId="0" applyNumberFormat="1" applyFont="1" applyFill="1" applyAlignment="1">
      <alignment/>
    </xf>
    <xf numFmtId="0" fontId="57" fillId="0" borderId="19"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14" xfId="0" applyFont="1" applyFill="1" applyBorder="1" applyAlignment="1">
      <alignment horizontal="left" vertical="center" wrapText="1"/>
    </xf>
    <xf numFmtId="0" fontId="53" fillId="0" borderId="14" xfId="0" applyFont="1" applyFill="1" applyBorder="1" applyAlignment="1">
      <alignment horizontal="center" vertical="center" wrapText="1"/>
    </xf>
    <xf numFmtId="0" fontId="54" fillId="0" borderId="14" xfId="0" applyFont="1" applyFill="1" applyBorder="1" applyAlignment="1">
      <alignment horizontal="left" vertical="center" wrapText="1"/>
    </xf>
    <xf numFmtId="49" fontId="56" fillId="0" borderId="12" xfId="55" applyNumberFormat="1" applyFont="1" applyFill="1" applyBorder="1" applyAlignment="1">
      <alignment horizontal="center" vertical="center"/>
      <protection/>
    </xf>
    <xf numFmtId="173" fontId="2" fillId="0" borderId="12" xfId="67" applyNumberFormat="1" applyFont="1" applyFill="1" applyBorder="1" applyAlignment="1" applyProtection="1">
      <alignment horizontal="right" vertical="center" wrapText="1"/>
      <protection hidden="1"/>
    </xf>
    <xf numFmtId="173" fontId="2" fillId="0" borderId="12" xfId="55" applyNumberFormat="1" applyFont="1" applyFill="1" applyBorder="1" applyAlignment="1">
      <alignment horizontal="right" vertical="center"/>
      <protection/>
    </xf>
    <xf numFmtId="173" fontId="2" fillId="0" borderId="12" xfId="65" applyNumberFormat="1" applyFont="1" applyFill="1" applyBorder="1" applyAlignment="1">
      <alignment horizontal="right" vertical="center"/>
    </xf>
    <xf numFmtId="173" fontId="2" fillId="0" borderId="12" xfId="67" applyNumberFormat="1" applyFont="1" applyFill="1" applyBorder="1" applyAlignment="1">
      <alignment horizontal="right" vertical="center"/>
    </xf>
    <xf numFmtId="173" fontId="2" fillId="0" borderId="12" xfId="54" applyNumberFormat="1" applyFont="1" applyFill="1" applyBorder="1" applyAlignment="1">
      <alignment horizontal="right" vertical="center"/>
      <protection/>
    </xf>
    <xf numFmtId="173" fontId="4" fillId="0" borderId="12" xfId="55" applyNumberFormat="1" applyFont="1" applyFill="1" applyBorder="1" applyAlignment="1">
      <alignment horizontal="right" vertical="center"/>
      <protection/>
    </xf>
    <xf numFmtId="173" fontId="2" fillId="0" borderId="14" xfId="67" applyNumberFormat="1" applyFont="1" applyFill="1" applyBorder="1" applyAlignment="1" applyProtection="1">
      <alignment horizontal="right" vertical="center" wrapText="1"/>
      <protection hidden="1"/>
    </xf>
    <xf numFmtId="173" fontId="2" fillId="0" borderId="14" xfId="55" applyNumberFormat="1" applyFont="1" applyFill="1" applyBorder="1" applyAlignment="1">
      <alignment horizontal="right" vertical="center"/>
      <protection/>
    </xf>
    <xf numFmtId="173" fontId="4" fillId="0" borderId="12" xfId="67" applyNumberFormat="1" applyFont="1" applyFill="1" applyBorder="1" applyAlignment="1" applyProtection="1">
      <alignment horizontal="right" vertical="center" wrapText="1"/>
      <protection hidden="1"/>
    </xf>
    <xf numFmtId="173" fontId="2" fillId="35" borderId="12" xfId="55" applyNumberFormat="1" applyFont="1" applyFill="1" applyBorder="1" applyAlignment="1">
      <alignment horizontal="right" vertical="center"/>
      <protection/>
    </xf>
    <xf numFmtId="173" fontId="2" fillId="0" borderId="12" xfId="0" applyNumberFormat="1" applyFont="1" applyFill="1" applyBorder="1" applyAlignment="1">
      <alignment horizontal="right" vertical="center"/>
    </xf>
    <xf numFmtId="173" fontId="2" fillId="35" borderId="12" xfId="0" applyNumberFormat="1" applyFont="1" applyFill="1" applyBorder="1" applyAlignment="1">
      <alignment horizontal="right" vertical="center"/>
    </xf>
    <xf numFmtId="173" fontId="2" fillId="0" borderId="12" xfId="0" applyNumberFormat="1" applyFont="1" applyFill="1" applyBorder="1" applyAlignment="1">
      <alignment horizontal="right" vertical="center" wrapText="1"/>
    </xf>
    <xf numFmtId="0" fontId="2" fillId="35" borderId="12" xfId="0" applyFont="1" applyFill="1" applyBorder="1" applyAlignment="1">
      <alignment horizontal="center" vertical="center"/>
    </xf>
    <xf numFmtId="0" fontId="2" fillId="35" borderId="12" xfId="0" applyFont="1" applyFill="1" applyBorder="1" applyAlignment="1">
      <alignment horizontal="left" vertical="center" wrapText="1"/>
    </xf>
    <xf numFmtId="0" fontId="2" fillId="35" borderId="12" xfId="55" applyNumberFormat="1" applyFont="1" applyFill="1" applyBorder="1" applyAlignment="1" applyProtection="1">
      <alignment horizontal="center" vertical="center" wrapText="1"/>
      <protection hidden="1"/>
    </xf>
    <xf numFmtId="0" fontId="2" fillId="35" borderId="12" xfId="0" applyFont="1" applyFill="1" applyBorder="1" applyAlignment="1">
      <alignment vertical="center" wrapText="1"/>
    </xf>
    <xf numFmtId="0" fontId="2"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4" fillId="0" borderId="12" xfId="55" applyNumberFormat="1" applyFont="1" applyFill="1" applyBorder="1" applyAlignment="1" applyProtection="1">
      <alignment vertical="center" wrapText="1"/>
      <protection hidden="1"/>
    </xf>
    <xf numFmtId="0" fontId="32" fillId="0" borderId="12" xfId="0" applyFont="1" applyFill="1" applyBorder="1" applyAlignment="1">
      <alignment vertical="center"/>
    </xf>
    <xf numFmtId="0" fontId="8"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17" xfId="54" applyFont="1" applyFill="1" applyBorder="1" applyAlignment="1">
      <alignment horizontal="center" vertical="center" wrapText="1"/>
      <protection/>
    </xf>
    <xf numFmtId="0" fontId="8" fillId="0" borderId="20" xfId="54" applyFont="1" applyFill="1" applyBorder="1" applyAlignment="1">
      <alignment horizontal="center" vertical="center" wrapText="1"/>
      <protection/>
    </xf>
    <xf numFmtId="0" fontId="8" fillId="0" borderId="13" xfId="54" applyFont="1" applyFill="1" applyBorder="1" applyAlignment="1">
      <alignment horizontal="center" vertical="center" wrapText="1"/>
      <protection/>
    </xf>
    <xf numFmtId="0" fontId="2" fillId="0" borderId="23" xfId="0" applyFont="1" applyFill="1" applyBorder="1" applyAlignment="1">
      <alignment horizontal="center" vertical="center" wrapText="1"/>
    </xf>
    <xf numFmtId="0" fontId="55" fillId="0" borderId="0" xfId="0" applyFont="1" applyFill="1" applyAlignment="1">
      <alignment horizontal="center" vertical="center"/>
    </xf>
    <xf numFmtId="0" fontId="52" fillId="0" borderId="0" xfId="0" applyFont="1" applyFill="1" applyAlignment="1">
      <alignment horizontal="left" wrapText="1"/>
    </xf>
    <xf numFmtId="0" fontId="52" fillId="0" borderId="0" xfId="0" applyFont="1" applyFill="1" applyAlignment="1">
      <alignment horizontal="left"/>
    </xf>
    <xf numFmtId="49" fontId="2" fillId="0" borderId="14" xfId="55" applyNumberFormat="1" applyFont="1" applyFill="1" applyBorder="1" applyAlignment="1">
      <alignment horizontal="center" vertical="center" wrapText="1"/>
      <protection/>
    </xf>
    <xf numFmtId="49" fontId="2" fillId="0" borderId="15" xfId="55" applyNumberFormat="1"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0" fontId="2" fillId="0" borderId="14" xfId="54" applyFont="1" applyFill="1" applyBorder="1" applyAlignment="1">
      <alignment horizontal="center" vertical="center" wrapText="1"/>
      <protection/>
    </xf>
    <xf numFmtId="0" fontId="2" fillId="0" borderId="15" xfId="54" applyFont="1" applyFill="1" applyBorder="1" applyAlignment="1">
      <alignment horizontal="center" vertical="center" wrapText="1"/>
      <protection/>
    </xf>
    <xf numFmtId="173" fontId="2" fillId="0" borderId="17" xfId="68" applyNumberFormat="1" applyFont="1" applyFill="1" applyBorder="1" applyAlignment="1" applyProtection="1">
      <alignment horizontal="center" vertical="center" wrapText="1"/>
      <protection hidden="1"/>
    </xf>
    <xf numFmtId="173" fontId="2" fillId="0" borderId="20" xfId="68" applyNumberFormat="1" applyFont="1" applyFill="1" applyBorder="1" applyAlignment="1" applyProtection="1">
      <alignment horizontal="center" vertical="center" wrapText="1"/>
      <protection hidden="1"/>
    </xf>
    <xf numFmtId="173" fontId="2" fillId="0" borderId="13" xfId="68" applyNumberFormat="1" applyFont="1" applyFill="1" applyBorder="1" applyAlignment="1" applyProtection="1">
      <alignment horizontal="center" vertical="center" wrapText="1"/>
      <protection hidden="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p-k-r_835-7" xfId="54"/>
    <cellStyle name="Обычный_tmp" xfId="55"/>
    <cellStyle name="Обычный_Прогноз по админ на 10.07.2009" xfId="56"/>
    <cellStyle name="Followed Hyperlink" xfId="57"/>
    <cellStyle name="Плохой" xfId="58"/>
    <cellStyle name="Пояснение" xfId="59"/>
    <cellStyle name="Примечание" xfId="60"/>
    <cellStyle name="Percent" xfId="61"/>
    <cellStyle name="Свойства элементов измерения" xfId="62"/>
    <cellStyle name="Связанная ячейка" xfId="63"/>
    <cellStyle name="Текст предупреждения" xfId="64"/>
    <cellStyle name="Comma" xfId="65"/>
    <cellStyle name="Comma [0]" xfId="66"/>
    <cellStyle name="Финансовый_p-k-r_835-7" xfId="67"/>
    <cellStyle name="Финансовый_Прогноз по админ на 10.07.2009" xfId="68"/>
    <cellStyle name="Хороший" xfId="69"/>
    <cellStyle name="Элементы осе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40"/>
  <sheetViews>
    <sheetView tabSelected="1" zoomScale="80" zoomScaleNormal="80" zoomScalePageLayoutView="0" workbookViewId="0" topLeftCell="A1">
      <pane xSplit="2" ySplit="8" topLeftCell="C133" activePane="bottomRight" state="frozen"/>
      <selection pane="topLeft" activeCell="A1" sqref="A1"/>
      <selection pane="topRight" activeCell="C1" sqref="C1"/>
      <selection pane="bottomLeft" activeCell="A9" sqref="A9"/>
      <selection pane="bottomRight" activeCell="A1" sqref="A1:G137"/>
    </sheetView>
  </sheetViews>
  <sheetFormatPr defaultColWidth="9.140625" defaultRowHeight="15"/>
  <cols>
    <col min="1" max="1" width="5.28125" style="46" customWidth="1"/>
    <col min="2" max="2" width="26.8515625" style="13" customWidth="1"/>
    <col min="3" max="3" width="60.57421875" style="14" customWidth="1"/>
    <col min="4" max="4" width="34.28125" style="12" customWidth="1"/>
    <col min="5" max="5" width="21.57421875" style="38" customWidth="1"/>
    <col min="6" max="6" width="19.28125" style="38" customWidth="1"/>
    <col min="7" max="7" width="19.140625" style="38" customWidth="1"/>
    <col min="8" max="8" width="18.140625" style="12" customWidth="1"/>
    <col min="9" max="9" width="12.57421875" style="12" customWidth="1"/>
    <col min="10" max="10" width="13.28125" style="12" customWidth="1"/>
    <col min="11" max="16384" width="9.140625" style="12" customWidth="1"/>
  </cols>
  <sheetData>
    <row r="2" spans="1:7" s="43" customFormat="1" ht="18.75">
      <c r="A2" s="98" t="s">
        <v>204</v>
      </c>
      <c r="B2" s="98"/>
      <c r="C2" s="98"/>
      <c r="D2" s="98"/>
      <c r="E2" s="98"/>
      <c r="F2" s="98"/>
      <c r="G2" s="98"/>
    </row>
    <row r="4" spans="1:7" s="43" customFormat="1" ht="42.75" customHeight="1">
      <c r="A4" s="99" t="s">
        <v>105</v>
      </c>
      <c r="B4" s="99"/>
      <c r="C4" s="15" t="s">
        <v>1</v>
      </c>
      <c r="D4" s="12"/>
      <c r="E4" s="38"/>
      <c r="F4" s="38"/>
      <c r="G4" s="38"/>
    </row>
    <row r="5" spans="1:7" s="43" customFormat="1" ht="27" customHeight="1">
      <c r="A5" s="100" t="s">
        <v>106</v>
      </c>
      <c r="B5" s="100"/>
      <c r="C5" s="15" t="s">
        <v>107</v>
      </c>
      <c r="D5" s="12"/>
      <c r="E5" s="38"/>
      <c r="F5" s="38"/>
      <c r="G5" s="38"/>
    </row>
    <row r="6" spans="1:7" s="43" customFormat="1" ht="27" customHeight="1">
      <c r="A6" s="100" t="s">
        <v>131</v>
      </c>
      <c r="B6" s="100"/>
      <c r="C6" s="15" t="s">
        <v>147</v>
      </c>
      <c r="D6" s="12"/>
      <c r="E6" s="38"/>
      <c r="F6" s="38"/>
      <c r="G6" s="38"/>
    </row>
    <row r="8" spans="1:7" s="43" customFormat="1" ht="40.5" customHeight="1">
      <c r="A8" s="101" t="s">
        <v>177</v>
      </c>
      <c r="B8" s="103" t="s">
        <v>44</v>
      </c>
      <c r="C8" s="103"/>
      <c r="D8" s="104" t="s">
        <v>266</v>
      </c>
      <c r="E8" s="106" t="s">
        <v>265</v>
      </c>
      <c r="F8" s="107"/>
      <c r="G8" s="108"/>
    </row>
    <row r="9" spans="1:7" s="43" customFormat="1" ht="86.25" customHeight="1">
      <c r="A9" s="102"/>
      <c r="B9" s="1" t="s">
        <v>45</v>
      </c>
      <c r="C9" s="1" t="s">
        <v>46</v>
      </c>
      <c r="D9" s="105"/>
      <c r="E9" s="5" t="s">
        <v>346</v>
      </c>
      <c r="F9" s="5" t="s">
        <v>347</v>
      </c>
      <c r="G9" s="5" t="s">
        <v>348</v>
      </c>
    </row>
    <row r="10" spans="1:7" s="43" customFormat="1" ht="15.75">
      <c r="A10" s="1" t="s">
        <v>0</v>
      </c>
      <c r="B10" s="1">
        <v>2</v>
      </c>
      <c r="C10" s="4">
        <v>3</v>
      </c>
      <c r="D10" s="1">
        <v>4</v>
      </c>
      <c r="E10" s="6">
        <v>5</v>
      </c>
      <c r="F10" s="6">
        <v>6</v>
      </c>
      <c r="G10" s="6">
        <v>7</v>
      </c>
    </row>
    <row r="11" spans="1:8" s="43" customFormat="1" ht="18.75">
      <c r="A11" s="1"/>
      <c r="B11" s="16" t="s">
        <v>3</v>
      </c>
      <c r="C11" s="94" t="s">
        <v>351</v>
      </c>
      <c r="D11" s="95"/>
      <c r="E11" s="95"/>
      <c r="F11" s="95"/>
      <c r="G11" s="96"/>
      <c r="H11" s="42"/>
    </row>
    <row r="12" spans="1:8" s="43" customFormat="1" ht="31.5">
      <c r="A12" s="49" t="s">
        <v>0</v>
      </c>
      <c r="B12" s="17" t="s">
        <v>132</v>
      </c>
      <c r="C12" s="20" t="s">
        <v>39</v>
      </c>
      <c r="D12" s="3" t="s">
        <v>351</v>
      </c>
      <c r="E12" s="64">
        <v>5</v>
      </c>
      <c r="F12" s="65">
        <v>5</v>
      </c>
      <c r="G12" s="65">
        <v>5</v>
      </c>
      <c r="H12" s="42"/>
    </row>
    <row r="13" spans="1:8" s="43" customFormat="1" ht="63">
      <c r="A13" s="49" t="s">
        <v>31</v>
      </c>
      <c r="B13" s="18" t="s">
        <v>94</v>
      </c>
      <c r="C13" s="20" t="s">
        <v>12</v>
      </c>
      <c r="D13" s="3" t="s">
        <v>351</v>
      </c>
      <c r="E13" s="64">
        <v>621.3</v>
      </c>
      <c r="F13" s="65">
        <v>621.3</v>
      </c>
      <c r="G13" s="65">
        <v>621.3</v>
      </c>
      <c r="H13" s="42"/>
    </row>
    <row r="14" spans="1:8" s="43" customFormat="1" ht="94.5">
      <c r="A14" s="49" t="s">
        <v>47</v>
      </c>
      <c r="B14" s="18" t="s">
        <v>95</v>
      </c>
      <c r="C14" s="20" t="s">
        <v>245</v>
      </c>
      <c r="D14" s="3" t="s">
        <v>351</v>
      </c>
      <c r="E14" s="64">
        <v>90715.1</v>
      </c>
      <c r="F14" s="65">
        <v>91649.3</v>
      </c>
      <c r="G14" s="65">
        <v>92623.1</v>
      </c>
      <c r="H14" s="42"/>
    </row>
    <row r="15" spans="1:8" s="43" customFormat="1" ht="78.75">
      <c r="A15" s="49" t="s">
        <v>48</v>
      </c>
      <c r="B15" s="18" t="s">
        <v>96</v>
      </c>
      <c r="C15" s="20" t="s">
        <v>40</v>
      </c>
      <c r="D15" s="3" t="s">
        <v>351</v>
      </c>
      <c r="E15" s="64">
        <v>3726.8</v>
      </c>
      <c r="F15" s="65">
        <v>1568.5</v>
      </c>
      <c r="G15" s="65">
        <v>1414.6</v>
      </c>
      <c r="H15" s="42"/>
    </row>
    <row r="16" spans="1:8" s="43" customFormat="1" ht="110.25">
      <c r="A16" s="49" t="s">
        <v>49</v>
      </c>
      <c r="B16" s="19" t="s">
        <v>196</v>
      </c>
      <c r="C16" s="20" t="s">
        <v>38</v>
      </c>
      <c r="D16" s="3" t="s">
        <v>351</v>
      </c>
      <c r="E16" s="64">
        <v>1.2</v>
      </c>
      <c r="F16" s="65">
        <v>1.2</v>
      </c>
      <c r="G16" s="65">
        <v>1.2</v>
      </c>
      <c r="H16" s="42"/>
    </row>
    <row r="17" spans="1:8" s="43" customFormat="1" ht="110.25">
      <c r="A17" s="49" t="s">
        <v>50</v>
      </c>
      <c r="B17" s="18" t="s">
        <v>97</v>
      </c>
      <c r="C17" s="20" t="s">
        <v>246</v>
      </c>
      <c r="D17" s="3" t="s">
        <v>351</v>
      </c>
      <c r="E17" s="64">
        <v>26199</v>
      </c>
      <c r="F17" s="66">
        <v>24756</v>
      </c>
      <c r="G17" s="65">
        <v>20483</v>
      </c>
      <c r="H17" s="42"/>
    </row>
    <row r="18" spans="1:8" s="43" customFormat="1" ht="110.25">
      <c r="A18" s="49" t="s">
        <v>51</v>
      </c>
      <c r="B18" s="18" t="s">
        <v>98</v>
      </c>
      <c r="C18" s="20" t="s">
        <v>247</v>
      </c>
      <c r="D18" s="3" t="s">
        <v>351</v>
      </c>
      <c r="E18" s="64">
        <v>7551</v>
      </c>
      <c r="F18" s="65">
        <v>7552</v>
      </c>
      <c r="G18" s="65">
        <v>7553</v>
      </c>
      <c r="H18" s="42"/>
    </row>
    <row r="19" spans="1:8" s="43" customFormat="1" ht="110.25">
      <c r="A19" s="49" t="s">
        <v>178</v>
      </c>
      <c r="B19" s="18" t="s">
        <v>99</v>
      </c>
      <c r="C19" s="20" t="s">
        <v>248</v>
      </c>
      <c r="D19" s="3" t="s">
        <v>351</v>
      </c>
      <c r="E19" s="64">
        <v>4101</v>
      </c>
      <c r="F19" s="65">
        <v>4102</v>
      </c>
      <c r="G19" s="65">
        <v>4103</v>
      </c>
      <c r="H19" s="42"/>
    </row>
    <row r="20" spans="1:8" s="43" customFormat="1" ht="112.5" customHeight="1">
      <c r="A20" s="49" t="s">
        <v>52</v>
      </c>
      <c r="B20" s="18" t="s">
        <v>251</v>
      </c>
      <c r="C20" s="20" t="s">
        <v>252</v>
      </c>
      <c r="D20" s="3" t="s">
        <v>351</v>
      </c>
      <c r="E20" s="64">
        <v>46.8</v>
      </c>
      <c r="F20" s="65">
        <v>33.3</v>
      </c>
      <c r="G20" s="65">
        <v>33.3</v>
      </c>
      <c r="H20" s="42"/>
    </row>
    <row r="21" spans="1:8" s="43" customFormat="1" ht="78.75">
      <c r="A21" s="49" t="s">
        <v>53</v>
      </c>
      <c r="B21" s="39" t="s">
        <v>242</v>
      </c>
      <c r="C21" s="20" t="s">
        <v>241</v>
      </c>
      <c r="D21" s="3" t="s">
        <v>351</v>
      </c>
      <c r="E21" s="64">
        <v>25</v>
      </c>
      <c r="F21" s="65">
        <v>25</v>
      </c>
      <c r="G21" s="65">
        <v>25</v>
      </c>
      <c r="H21" s="42"/>
    </row>
    <row r="22" spans="1:8" s="43" customFormat="1" ht="63">
      <c r="A22" s="49" t="s">
        <v>11</v>
      </c>
      <c r="B22" s="39" t="s">
        <v>243</v>
      </c>
      <c r="C22" s="20" t="s">
        <v>244</v>
      </c>
      <c r="D22" s="3" t="s">
        <v>351</v>
      </c>
      <c r="E22" s="64">
        <v>178.8</v>
      </c>
      <c r="F22" s="65">
        <v>178.8</v>
      </c>
      <c r="G22" s="65">
        <v>178.8</v>
      </c>
      <c r="H22" s="42"/>
    </row>
    <row r="23" spans="1:8" s="43" customFormat="1" ht="57" customHeight="1">
      <c r="A23" s="49" t="s">
        <v>14</v>
      </c>
      <c r="B23" s="39" t="s">
        <v>181</v>
      </c>
      <c r="C23" s="20" t="s">
        <v>180</v>
      </c>
      <c r="D23" s="3" t="s">
        <v>351</v>
      </c>
      <c r="E23" s="64">
        <v>592</v>
      </c>
      <c r="F23" s="65">
        <v>341.8</v>
      </c>
      <c r="G23" s="65">
        <v>248.6</v>
      </c>
      <c r="H23" s="42"/>
    </row>
    <row r="24" spans="1:8" s="43" customFormat="1" ht="31.5">
      <c r="A24" s="49" t="s">
        <v>17</v>
      </c>
      <c r="B24" s="39" t="s">
        <v>100</v>
      </c>
      <c r="C24" s="20" t="s">
        <v>41</v>
      </c>
      <c r="D24" s="3" t="s">
        <v>351</v>
      </c>
      <c r="E24" s="65">
        <v>2067.1</v>
      </c>
      <c r="F24" s="65">
        <v>2067.1</v>
      </c>
      <c r="G24" s="65">
        <v>2067.1</v>
      </c>
      <c r="H24" s="42"/>
    </row>
    <row r="25" spans="1:8" s="43" customFormat="1" ht="117.75" customHeight="1">
      <c r="A25" s="49" t="s">
        <v>18</v>
      </c>
      <c r="B25" s="18" t="s">
        <v>101</v>
      </c>
      <c r="C25" s="20" t="s">
        <v>249</v>
      </c>
      <c r="D25" s="3" t="s">
        <v>351</v>
      </c>
      <c r="E25" s="65">
        <v>36505</v>
      </c>
      <c r="F25" s="65">
        <v>36506</v>
      </c>
      <c r="G25" s="65">
        <v>36507</v>
      </c>
      <c r="H25" s="42"/>
    </row>
    <row r="26" spans="1:8" s="43" customFormat="1" ht="114" customHeight="1">
      <c r="A26" s="49" t="s">
        <v>54</v>
      </c>
      <c r="B26" s="18" t="s">
        <v>102</v>
      </c>
      <c r="C26" s="20" t="s">
        <v>250</v>
      </c>
      <c r="D26" s="3" t="s">
        <v>351</v>
      </c>
      <c r="E26" s="67">
        <v>50.4</v>
      </c>
      <c r="F26" s="68">
        <v>69.8</v>
      </c>
      <c r="G26" s="68">
        <v>0</v>
      </c>
      <c r="H26" s="42"/>
    </row>
    <row r="27" spans="1:8" s="43" customFormat="1" ht="47.25">
      <c r="A27" s="49" t="s">
        <v>21</v>
      </c>
      <c r="B27" s="18" t="s">
        <v>103</v>
      </c>
      <c r="C27" s="20" t="s">
        <v>19</v>
      </c>
      <c r="D27" s="3" t="s">
        <v>351</v>
      </c>
      <c r="E27" s="67">
        <v>2587.2</v>
      </c>
      <c r="F27" s="68">
        <v>2587.2</v>
      </c>
      <c r="G27" s="68">
        <v>2587.2</v>
      </c>
      <c r="H27" s="42"/>
    </row>
    <row r="28" spans="1:8" s="43" customFormat="1" ht="94.5">
      <c r="A28" s="49" t="s">
        <v>30</v>
      </c>
      <c r="B28" s="21" t="s">
        <v>104</v>
      </c>
      <c r="C28" s="20" t="s">
        <v>20</v>
      </c>
      <c r="D28" s="3" t="s">
        <v>351</v>
      </c>
      <c r="E28" s="67">
        <v>132.8</v>
      </c>
      <c r="F28" s="68">
        <v>132.8</v>
      </c>
      <c r="G28" s="68">
        <v>132.8</v>
      </c>
      <c r="H28" s="42"/>
    </row>
    <row r="29" spans="1:10" s="43" customFormat="1" ht="78.75">
      <c r="A29" s="49" t="s">
        <v>55</v>
      </c>
      <c r="B29" s="10" t="s">
        <v>182</v>
      </c>
      <c r="C29" s="23" t="s">
        <v>183</v>
      </c>
      <c r="D29" s="3" t="s">
        <v>351</v>
      </c>
      <c r="E29" s="64">
        <v>31.5</v>
      </c>
      <c r="F29" s="65">
        <v>31.5</v>
      </c>
      <c r="G29" s="65">
        <v>31.5</v>
      </c>
      <c r="H29" s="56"/>
      <c r="I29" s="56"/>
      <c r="J29" s="56"/>
    </row>
    <row r="30" spans="1:8" s="44" customFormat="1" ht="94.5">
      <c r="A30" s="49" t="s">
        <v>37</v>
      </c>
      <c r="B30" s="10" t="s">
        <v>151</v>
      </c>
      <c r="C30" s="23" t="s">
        <v>148</v>
      </c>
      <c r="D30" s="3" t="s">
        <v>351</v>
      </c>
      <c r="E30" s="67">
        <v>643.2</v>
      </c>
      <c r="F30" s="68">
        <v>643.2</v>
      </c>
      <c r="G30" s="68">
        <v>643.2</v>
      </c>
      <c r="H30" s="42"/>
    </row>
    <row r="31" spans="1:8" s="43" customFormat="1" ht="47.25">
      <c r="A31" s="49" t="s">
        <v>56</v>
      </c>
      <c r="B31" s="10" t="s">
        <v>152</v>
      </c>
      <c r="C31" s="23" t="s">
        <v>149</v>
      </c>
      <c r="D31" s="3" t="s">
        <v>351</v>
      </c>
      <c r="E31" s="67">
        <v>165.1</v>
      </c>
      <c r="F31" s="68">
        <v>165.1</v>
      </c>
      <c r="G31" s="68">
        <v>165.1</v>
      </c>
      <c r="H31" s="42"/>
    </row>
    <row r="32" spans="1:8" s="43" customFormat="1" ht="63">
      <c r="A32" s="49" t="s">
        <v>57</v>
      </c>
      <c r="B32" s="10" t="s">
        <v>153</v>
      </c>
      <c r="C32" s="23" t="s">
        <v>150</v>
      </c>
      <c r="D32" s="3" t="s">
        <v>351</v>
      </c>
      <c r="E32" s="64">
        <v>784.4</v>
      </c>
      <c r="F32" s="65">
        <v>784.4</v>
      </c>
      <c r="G32" s="65">
        <v>784.4</v>
      </c>
      <c r="H32" s="42"/>
    </row>
    <row r="33" spans="1:8" s="43" customFormat="1" ht="20.25" customHeight="1">
      <c r="A33" s="50"/>
      <c r="B33" s="58" t="s">
        <v>134</v>
      </c>
      <c r="C33" s="97"/>
      <c r="D33" s="85"/>
      <c r="E33" s="69">
        <f>SUM(E12:E32)</f>
        <v>176729.7</v>
      </c>
      <c r="F33" s="69">
        <f>SUM(F12:F32)</f>
        <v>173821.30000000002</v>
      </c>
      <c r="G33" s="69">
        <f>SUM(G12:G32)</f>
        <v>170208.20000000004</v>
      </c>
      <c r="H33" s="42"/>
    </row>
    <row r="34" spans="1:8" s="43" customFormat="1" ht="22.5" customHeight="1">
      <c r="A34" s="50"/>
      <c r="B34" s="27" t="s">
        <v>2</v>
      </c>
      <c r="C34" s="88" t="s">
        <v>1</v>
      </c>
      <c r="D34" s="82"/>
      <c r="E34" s="82"/>
      <c r="F34" s="82"/>
      <c r="G34" s="83"/>
      <c r="H34" s="42"/>
    </row>
    <row r="35" spans="1:8" ht="47.25">
      <c r="A35" s="50" t="s">
        <v>58</v>
      </c>
      <c r="B35" s="24" t="s">
        <v>135</v>
      </c>
      <c r="C35" s="29" t="s">
        <v>197</v>
      </c>
      <c r="D35" s="22" t="s">
        <v>93</v>
      </c>
      <c r="E35" s="65">
        <v>505555.1</v>
      </c>
      <c r="F35" s="65">
        <v>429808.7</v>
      </c>
      <c r="G35" s="65">
        <v>441805.6</v>
      </c>
      <c r="H35" s="46"/>
    </row>
    <row r="36" spans="1:8" ht="46.5" customHeight="1">
      <c r="A36" s="50" t="s">
        <v>22</v>
      </c>
      <c r="B36" s="24" t="s">
        <v>136</v>
      </c>
      <c r="C36" s="29" t="s">
        <v>32</v>
      </c>
      <c r="D36" s="22" t="s">
        <v>93</v>
      </c>
      <c r="E36" s="65">
        <v>142802.9</v>
      </c>
      <c r="F36" s="65">
        <v>0</v>
      </c>
      <c r="G36" s="65">
        <v>0</v>
      </c>
      <c r="H36" s="42"/>
    </row>
    <row r="37" spans="1:8" ht="85.5" customHeight="1">
      <c r="A37" s="50" t="s">
        <v>59</v>
      </c>
      <c r="B37" s="10" t="s">
        <v>284</v>
      </c>
      <c r="C37" s="29" t="s">
        <v>288</v>
      </c>
      <c r="D37" s="22" t="s">
        <v>93</v>
      </c>
      <c r="E37" s="65">
        <f>2625.1+44225.5</f>
        <v>46850.6</v>
      </c>
      <c r="F37" s="65">
        <v>0</v>
      </c>
      <c r="G37" s="65">
        <v>0</v>
      </c>
      <c r="H37" s="42"/>
    </row>
    <row r="38" spans="1:8" ht="52.5" customHeight="1">
      <c r="A38" s="50" t="s">
        <v>23</v>
      </c>
      <c r="B38" s="24" t="s">
        <v>256</v>
      </c>
      <c r="C38" s="29" t="s">
        <v>255</v>
      </c>
      <c r="D38" s="22" t="s">
        <v>93</v>
      </c>
      <c r="E38" s="65">
        <v>817865.6</v>
      </c>
      <c r="F38" s="65">
        <v>0</v>
      </c>
      <c r="G38" s="65">
        <v>0</v>
      </c>
      <c r="H38" s="42"/>
    </row>
    <row r="39" spans="1:8" ht="52.5" customHeight="1">
      <c r="A39" s="50" t="s">
        <v>60</v>
      </c>
      <c r="B39" s="24" t="s">
        <v>349</v>
      </c>
      <c r="C39" s="29" t="s">
        <v>350</v>
      </c>
      <c r="D39" s="22" t="s">
        <v>93</v>
      </c>
      <c r="E39" s="65">
        <v>84375</v>
      </c>
      <c r="F39" s="65">
        <v>84375</v>
      </c>
      <c r="G39" s="65">
        <v>84375</v>
      </c>
      <c r="H39" s="42"/>
    </row>
    <row r="40" spans="1:8" ht="71.25" customHeight="1">
      <c r="A40" s="50" t="s">
        <v>199</v>
      </c>
      <c r="B40" s="77" t="s">
        <v>285</v>
      </c>
      <c r="C40" s="29" t="s">
        <v>286</v>
      </c>
      <c r="D40" s="22" t="s">
        <v>93</v>
      </c>
      <c r="E40" s="65">
        <f>1779.1+1137.5</f>
        <v>2916.6</v>
      </c>
      <c r="F40" s="65">
        <f>1779.1+1137.5</f>
        <v>2916.6</v>
      </c>
      <c r="G40" s="65">
        <f>2360.4+1162.6</f>
        <v>3523</v>
      </c>
      <c r="H40" s="42"/>
    </row>
    <row r="41" spans="1:10" ht="71.25" customHeight="1">
      <c r="A41" s="50" t="s">
        <v>24</v>
      </c>
      <c r="B41" s="24" t="s">
        <v>184</v>
      </c>
      <c r="C41" s="29" t="s">
        <v>185</v>
      </c>
      <c r="D41" s="22" t="s">
        <v>93</v>
      </c>
      <c r="E41" s="73">
        <f>18470.1+15111.9</f>
        <v>33582</v>
      </c>
      <c r="F41" s="73">
        <f>18317.2+13818.2</f>
        <v>32135.4</v>
      </c>
      <c r="G41" s="73">
        <f>21205.5+10444.5</f>
        <v>31650</v>
      </c>
      <c r="H41" s="57"/>
      <c r="I41" s="57"/>
      <c r="J41" s="57"/>
    </row>
    <row r="42" spans="1:10" ht="66.75" customHeight="1">
      <c r="A42" s="50" t="s">
        <v>61</v>
      </c>
      <c r="B42" s="24" t="s">
        <v>253</v>
      </c>
      <c r="C42" s="29" t="s">
        <v>254</v>
      </c>
      <c r="D42" s="22" t="s">
        <v>93</v>
      </c>
      <c r="E42" s="73">
        <f>186248.7+119077</f>
        <v>305325.7</v>
      </c>
      <c r="F42" s="73">
        <v>0</v>
      </c>
      <c r="G42" s="73">
        <v>0</v>
      </c>
      <c r="H42" s="57"/>
      <c r="I42" s="57"/>
      <c r="J42" s="57"/>
    </row>
    <row r="43" spans="1:8" ht="33.75" customHeight="1">
      <c r="A43" s="50" t="s">
        <v>25</v>
      </c>
      <c r="B43" s="24" t="s">
        <v>137</v>
      </c>
      <c r="C43" s="29" t="s">
        <v>138</v>
      </c>
      <c r="D43" s="22" t="s">
        <v>93</v>
      </c>
      <c r="E43" s="64">
        <f>20633.4+1754.3</f>
        <v>22387.7</v>
      </c>
      <c r="F43" s="65">
        <f>29978.5+1715.3</f>
        <v>31693.8</v>
      </c>
      <c r="G43" s="65">
        <f>33364.4+1300.7</f>
        <v>34665.1</v>
      </c>
      <c r="H43" s="42"/>
    </row>
    <row r="44" spans="1:8" ht="31.5">
      <c r="A44" s="50" t="s">
        <v>62</v>
      </c>
      <c r="B44" s="24" t="s">
        <v>139</v>
      </c>
      <c r="C44" s="35" t="s">
        <v>207</v>
      </c>
      <c r="D44" s="22" t="s">
        <v>93</v>
      </c>
      <c r="E44" s="65">
        <f>75.3+61.6</f>
        <v>136.9</v>
      </c>
      <c r="F44" s="65">
        <f>78.1+58.9</f>
        <v>137</v>
      </c>
      <c r="G44" s="65">
        <f>94.2+46.4</f>
        <v>140.6</v>
      </c>
      <c r="H44" s="42"/>
    </row>
    <row r="45" spans="1:8" ht="31.5">
      <c r="A45" s="50" t="s">
        <v>63</v>
      </c>
      <c r="B45" s="24" t="s">
        <v>141</v>
      </c>
      <c r="C45" s="29" t="s">
        <v>154</v>
      </c>
      <c r="D45" s="22" t="s">
        <v>93</v>
      </c>
      <c r="E45" s="65">
        <f>8990+5747.7</f>
        <v>14737.7</v>
      </c>
      <c r="F45" s="65">
        <v>0</v>
      </c>
      <c r="G45" s="65">
        <v>0</v>
      </c>
      <c r="H45" s="46"/>
    </row>
    <row r="46" spans="1:8" ht="31.5">
      <c r="A46" s="50" t="s">
        <v>26</v>
      </c>
      <c r="B46" s="24" t="s">
        <v>142</v>
      </c>
      <c r="C46" s="29" t="s">
        <v>33</v>
      </c>
      <c r="D46" s="22" t="s">
        <v>93</v>
      </c>
      <c r="E46" s="64">
        <v>192283.4</v>
      </c>
      <c r="F46" s="65">
        <v>70570.9</v>
      </c>
      <c r="G46" s="65">
        <v>69696</v>
      </c>
      <c r="H46" s="46"/>
    </row>
    <row r="47" spans="1:10" ht="47.25">
      <c r="A47" s="50" t="s">
        <v>64</v>
      </c>
      <c r="B47" s="24" t="s">
        <v>143</v>
      </c>
      <c r="C47" s="29" t="s">
        <v>34</v>
      </c>
      <c r="D47" s="22" t="s">
        <v>93</v>
      </c>
      <c r="E47" s="64">
        <v>1568569.1</v>
      </c>
      <c r="F47" s="65">
        <v>1648567.2</v>
      </c>
      <c r="G47" s="65">
        <v>1648756.2</v>
      </c>
      <c r="H47" s="57"/>
      <c r="I47" s="57"/>
      <c r="J47" s="57"/>
    </row>
    <row r="48" spans="1:8" ht="94.5">
      <c r="A48" s="50" t="s">
        <v>65</v>
      </c>
      <c r="B48" s="24" t="s">
        <v>144</v>
      </c>
      <c r="C48" s="29" t="s">
        <v>35</v>
      </c>
      <c r="D48" s="22" t="s">
        <v>93</v>
      </c>
      <c r="E48" s="64">
        <v>32751</v>
      </c>
      <c r="F48" s="65">
        <v>32751</v>
      </c>
      <c r="G48" s="65">
        <v>32751</v>
      </c>
      <c r="H48" s="46"/>
    </row>
    <row r="49" spans="1:8" ht="63">
      <c r="A49" s="50" t="s">
        <v>66</v>
      </c>
      <c r="B49" s="24" t="s">
        <v>145</v>
      </c>
      <c r="C49" s="29" t="s">
        <v>42</v>
      </c>
      <c r="D49" s="22" t="s">
        <v>93</v>
      </c>
      <c r="E49" s="64">
        <v>4.9</v>
      </c>
      <c r="F49" s="65">
        <v>6.8</v>
      </c>
      <c r="G49" s="65">
        <v>84.2</v>
      </c>
      <c r="H49" s="46"/>
    </row>
    <row r="50" spans="1:8" ht="80.25" customHeight="1">
      <c r="A50" s="50" t="s">
        <v>27</v>
      </c>
      <c r="B50" s="28" t="s">
        <v>258</v>
      </c>
      <c r="C50" s="35" t="s">
        <v>257</v>
      </c>
      <c r="D50" s="22" t="s">
        <v>93</v>
      </c>
      <c r="E50" s="64">
        <v>2046.6</v>
      </c>
      <c r="F50" s="65">
        <v>0</v>
      </c>
      <c r="G50" s="65">
        <v>0</v>
      </c>
      <c r="H50" s="46"/>
    </row>
    <row r="51" spans="1:8" ht="47.25">
      <c r="A51" s="50" t="s">
        <v>67</v>
      </c>
      <c r="B51" s="24" t="s">
        <v>140</v>
      </c>
      <c r="C51" s="29" t="s">
        <v>43</v>
      </c>
      <c r="D51" s="22" t="s">
        <v>93</v>
      </c>
      <c r="E51" s="64">
        <f>2152.3</f>
        <v>2152.3</v>
      </c>
      <c r="F51" s="65">
        <f>1980</f>
        <v>1980</v>
      </c>
      <c r="G51" s="65">
        <f>1980</f>
        <v>1980</v>
      </c>
      <c r="H51" s="46"/>
    </row>
    <row r="52" spans="1:10" ht="153" customHeight="1">
      <c r="A52" s="50" t="s">
        <v>68</v>
      </c>
      <c r="B52" s="24" t="s">
        <v>186</v>
      </c>
      <c r="C52" s="29" t="s">
        <v>287</v>
      </c>
      <c r="D52" s="22" t="s">
        <v>93</v>
      </c>
      <c r="E52" s="64">
        <v>34372.8</v>
      </c>
      <c r="F52" s="65">
        <v>34216.6</v>
      </c>
      <c r="G52" s="65">
        <v>33904.1</v>
      </c>
      <c r="H52" s="57"/>
      <c r="I52" s="57"/>
      <c r="J52" s="57"/>
    </row>
    <row r="53" spans="1:8" ht="31.5">
      <c r="A53" s="50" t="s">
        <v>69</v>
      </c>
      <c r="B53" s="24" t="s">
        <v>146</v>
      </c>
      <c r="C53" s="29" t="s">
        <v>36</v>
      </c>
      <c r="D53" s="22" t="s">
        <v>93</v>
      </c>
      <c r="E53" s="64">
        <v>8981.8</v>
      </c>
      <c r="F53" s="65">
        <v>9001.8</v>
      </c>
      <c r="G53" s="65">
        <v>9051.8</v>
      </c>
      <c r="H53" s="46"/>
    </row>
    <row r="54" spans="1:8" ht="37.5" customHeight="1">
      <c r="A54" s="50" t="s">
        <v>70</v>
      </c>
      <c r="B54" s="24" t="s">
        <v>264</v>
      </c>
      <c r="C54" s="35" t="s">
        <v>263</v>
      </c>
      <c r="D54" s="22" t="s">
        <v>93</v>
      </c>
      <c r="E54" s="64">
        <v>51850</v>
      </c>
      <c r="F54" s="65">
        <v>0</v>
      </c>
      <c r="G54" s="65">
        <v>0</v>
      </c>
      <c r="H54" s="46"/>
    </row>
    <row r="55" spans="1:8" ht="15.75">
      <c r="A55" s="50"/>
      <c r="B55" s="59" t="s">
        <v>134</v>
      </c>
      <c r="C55" s="89"/>
      <c r="D55" s="85"/>
      <c r="E55" s="69">
        <f>SUM(E35:E54)</f>
        <v>3869547.6999999993</v>
      </c>
      <c r="F55" s="69">
        <f>SUM(F35:F54)</f>
        <v>2378160.8</v>
      </c>
      <c r="G55" s="69">
        <f>SUM(G35:G54)</f>
        <v>2392382.6</v>
      </c>
      <c r="H55" s="46"/>
    </row>
    <row r="56" spans="1:8" ht="33.75" customHeight="1">
      <c r="A56" s="49"/>
      <c r="B56" s="30" t="s">
        <v>13</v>
      </c>
      <c r="C56" s="88" t="s">
        <v>187</v>
      </c>
      <c r="D56" s="82"/>
      <c r="E56" s="82"/>
      <c r="F56" s="82"/>
      <c r="G56" s="83"/>
      <c r="H56" s="46"/>
    </row>
    <row r="57" spans="1:8" ht="51.75" customHeight="1">
      <c r="A57" s="49" t="s">
        <v>71</v>
      </c>
      <c r="B57" s="31" t="s">
        <v>133</v>
      </c>
      <c r="C57" s="9" t="s">
        <v>15</v>
      </c>
      <c r="D57" s="54" t="s">
        <v>187</v>
      </c>
      <c r="E57" s="65">
        <v>90</v>
      </c>
      <c r="F57" s="65">
        <v>90</v>
      </c>
      <c r="G57" s="65">
        <v>90</v>
      </c>
      <c r="H57" s="46"/>
    </row>
    <row r="58" spans="1:8" s="43" customFormat="1" ht="44.25" customHeight="1">
      <c r="A58" s="49" t="s">
        <v>28</v>
      </c>
      <c r="B58" s="32" t="s">
        <v>118</v>
      </c>
      <c r="C58" s="9" t="s">
        <v>16</v>
      </c>
      <c r="D58" s="54" t="s">
        <v>187</v>
      </c>
      <c r="E58" s="65">
        <v>145.9</v>
      </c>
      <c r="F58" s="65">
        <v>145.9</v>
      </c>
      <c r="G58" s="65">
        <v>145.9</v>
      </c>
      <c r="H58" s="42"/>
    </row>
    <row r="59" spans="1:8" s="43" customFormat="1" ht="15.75">
      <c r="A59" s="50"/>
      <c r="B59" s="60" t="s">
        <v>134</v>
      </c>
      <c r="C59" s="89"/>
      <c r="D59" s="85"/>
      <c r="E59" s="69">
        <f>SUM(E57:E58)</f>
        <v>235.9</v>
      </c>
      <c r="F59" s="69">
        <f>SUM(F57:F58)</f>
        <v>235.9</v>
      </c>
      <c r="G59" s="69">
        <f>SUM(G57:G58)</f>
        <v>235.9</v>
      </c>
      <c r="H59" s="42"/>
    </row>
    <row r="60" spans="1:8" s="43" customFormat="1" ht="50.25" customHeight="1">
      <c r="A60" s="50"/>
      <c r="B60" s="33">
        <v>170</v>
      </c>
      <c r="C60" s="90" t="s">
        <v>198</v>
      </c>
      <c r="D60" s="91"/>
      <c r="E60" s="91"/>
      <c r="F60" s="91"/>
      <c r="G60" s="92"/>
      <c r="H60" s="42"/>
    </row>
    <row r="61" spans="1:8" s="43" customFormat="1" ht="161.25" customHeight="1">
      <c r="A61" s="50" t="s">
        <v>72</v>
      </c>
      <c r="B61" s="28" t="s">
        <v>208</v>
      </c>
      <c r="C61" s="41" t="s">
        <v>209</v>
      </c>
      <c r="D61" s="22" t="s">
        <v>108</v>
      </c>
      <c r="E61" s="64">
        <v>34.3</v>
      </c>
      <c r="F61" s="65">
        <v>26.4</v>
      </c>
      <c r="G61" s="65">
        <v>31.6</v>
      </c>
      <c r="H61" s="42"/>
    </row>
    <row r="62" spans="1:8" s="43" customFormat="1" ht="151.5" customHeight="1">
      <c r="A62" s="47" t="s">
        <v>73</v>
      </c>
      <c r="B62" s="34" t="s">
        <v>210</v>
      </c>
      <c r="C62" s="41" t="s">
        <v>211</v>
      </c>
      <c r="D62" s="34" t="s">
        <v>108</v>
      </c>
      <c r="E62" s="70">
        <v>10.5</v>
      </c>
      <c r="F62" s="71">
        <v>9</v>
      </c>
      <c r="G62" s="71">
        <v>10.5</v>
      </c>
      <c r="H62" s="42"/>
    </row>
    <row r="63" spans="1:8" s="43" customFormat="1" ht="120" customHeight="1">
      <c r="A63" s="50" t="s">
        <v>200</v>
      </c>
      <c r="B63" s="24" t="s">
        <v>212</v>
      </c>
      <c r="C63" s="35" t="s">
        <v>213</v>
      </c>
      <c r="D63" s="22" t="s">
        <v>108</v>
      </c>
      <c r="E63" s="64">
        <v>4.5</v>
      </c>
      <c r="F63" s="65">
        <v>4.5</v>
      </c>
      <c r="G63" s="65">
        <v>4.5</v>
      </c>
      <c r="H63" s="42"/>
    </row>
    <row r="64" spans="1:8" ht="15.75">
      <c r="A64" s="50"/>
      <c r="B64" s="59" t="s">
        <v>134</v>
      </c>
      <c r="C64" s="93"/>
      <c r="D64" s="93"/>
      <c r="E64" s="69">
        <f>SUM(E61:E63)</f>
        <v>49.3</v>
      </c>
      <c r="F64" s="69">
        <f>SUM(F61:F63)</f>
        <v>39.9</v>
      </c>
      <c r="G64" s="69">
        <f>SUM(G61:G63)</f>
        <v>46.6</v>
      </c>
      <c r="H64" s="46"/>
    </row>
    <row r="65" spans="1:8" ht="18.75">
      <c r="A65" s="50"/>
      <c r="B65" s="36">
        <v>182</v>
      </c>
      <c r="C65" s="88" t="s">
        <v>188</v>
      </c>
      <c r="D65" s="82"/>
      <c r="E65" s="82"/>
      <c r="F65" s="82"/>
      <c r="G65" s="83"/>
      <c r="H65" s="46"/>
    </row>
    <row r="66" spans="1:10" ht="114" customHeight="1">
      <c r="A66" s="50" t="s">
        <v>74</v>
      </c>
      <c r="B66" s="11" t="s">
        <v>189</v>
      </c>
      <c r="C66" s="80" t="s">
        <v>344</v>
      </c>
      <c r="D66" s="22" t="s">
        <v>188</v>
      </c>
      <c r="E66" s="74">
        <v>736273.5</v>
      </c>
      <c r="F66" s="74">
        <v>721975.8</v>
      </c>
      <c r="G66" s="74">
        <v>743049.9</v>
      </c>
      <c r="H66" s="57"/>
      <c r="I66" s="57"/>
      <c r="J66" s="57"/>
    </row>
    <row r="67" spans="1:8" ht="126">
      <c r="A67" s="50" t="s">
        <v>75</v>
      </c>
      <c r="B67" s="8" t="s">
        <v>190</v>
      </c>
      <c r="C67" s="35" t="s">
        <v>109</v>
      </c>
      <c r="D67" s="22" t="s">
        <v>188</v>
      </c>
      <c r="E67" s="74">
        <v>3400.2</v>
      </c>
      <c r="F67" s="74">
        <v>3334.2</v>
      </c>
      <c r="G67" s="74">
        <v>3431.5</v>
      </c>
      <c r="H67" s="46"/>
    </row>
    <row r="68" spans="1:8" ht="47.25">
      <c r="A68" s="50" t="s">
        <v>76</v>
      </c>
      <c r="B68" s="8" t="s">
        <v>191</v>
      </c>
      <c r="C68" s="35" t="s">
        <v>4</v>
      </c>
      <c r="D68" s="22" t="s">
        <v>188</v>
      </c>
      <c r="E68" s="74">
        <v>8382</v>
      </c>
      <c r="F68" s="74">
        <v>8219.3</v>
      </c>
      <c r="G68" s="74">
        <v>8459.2</v>
      </c>
      <c r="H68" s="46"/>
    </row>
    <row r="69" spans="1:8" ht="94.5">
      <c r="A69" s="50" t="s">
        <v>77</v>
      </c>
      <c r="B69" s="8" t="s">
        <v>192</v>
      </c>
      <c r="C69" s="35" t="s">
        <v>5</v>
      </c>
      <c r="D69" s="22" t="s">
        <v>188</v>
      </c>
      <c r="E69" s="74">
        <v>11070.6</v>
      </c>
      <c r="F69" s="74">
        <v>10855.6</v>
      </c>
      <c r="G69" s="74">
        <v>11172.5</v>
      </c>
      <c r="H69" s="46"/>
    </row>
    <row r="70" spans="1:8" ht="150" customHeight="1">
      <c r="A70" s="50" t="s">
        <v>78</v>
      </c>
      <c r="B70" s="45" t="s">
        <v>205</v>
      </c>
      <c r="C70" s="78" t="s">
        <v>345</v>
      </c>
      <c r="D70" s="22" t="s">
        <v>188</v>
      </c>
      <c r="E70" s="74">
        <v>17396.7</v>
      </c>
      <c r="F70" s="74">
        <v>17058.8</v>
      </c>
      <c r="G70" s="74">
        <v>17556.8</v>
      </c>
      <c r="H70" s="46"/>
    </row>
    <row r="71" spans="1:8" ht="65.25" customHeight="1">
      <c r="A71" s="50" t="s">
        <v>201</v>
      </c>
      <c r="B71" s="79" t="s">
        <v>291</v>
      </c>
      <c r="C71" s="78" t="s">
        <v>289</v>
      </c>
      <c r="D71" s="22" t="s">
        <v>188</v>
      </c>
      <c r="E71" s="74">
        <v>8698.3</v>
      </c>
      <c r="F71" s="74">
        <v>8529.4</v>
      </c>
      <c r="G71" s="74">
        <v>8778.4</v>
      </c>
      <c r="H71" s="46"/>
    </row>
    <row r="72" spans="1:8" ht="64.5" customHeight="1">
      <c r="A72" s="50" t="s">
        <v>79</v>
      </c>
      <c r="B72" s="79" t="s">
        <v>292</v>
      </c>
      <c r="C72" s="78" t="s">
        <v>290</v>
      </c>
      <c r="D72" s="22" t="s">
        <v>188</v>
      </c>
      <c r="E72" s="74">
        <v>5535.3</v>
      </c>
      <c r="F72" s="74">
        <v>5427.8</v>
      </c>
      <c r="G72" s="74">
        <v>5586.2</v>
      </c>
      <c r="H72" s="46"/>
    </row>
    <row r="73" spans="1:8" ht="126">
      <c r="A73" s="50" t="s">
        <v>80</v>
      </c>
      <c r="B73" s="8" t="s">
        <v>295</v>
      </c>
      <c r="C73" s="35" t="s">
        <v>157</v>
      </c>
      <c r="D73" s="22" t="s">
        <v>188</v>
      </c>
      <c r="E73" s="64">
        <v>9035.5</v>
      </c>
      <c r="F73" s="64">
        <v>9216.2</v>
      </c>
      <c r="G73" s="64">
        <v>9216.2</v>
      </c>
      <c r="H73" s="46"/>
    </row>
    <row r="74" spans="1:8" ht="141.75">
      <c r="A74" s="50" t="s">
        <v>81</v>
      </c>
      <c r="B74" s="8" t="s">
        <v>296</v>
      </c>
      <c r="C74" s="35" t="s">
        <v>156</v>
      </c>
      <c r="D74" s="22" t="s">
        <v>188</v>
      </c>
      <c r="E74" s="74">
        <v>55.1</v>
      </c>
      <c r="F74" s="74">
        <v>56.2</v>
      </c>
      <c r="G74" s="74">
        <v>56.2</v>
      </c>
      <c r="H74" s="46"/>
    </row>
    <row r="75" spans="1:8" ht="126">
      <c r="A75" s="50" t="s">
        <v>82</v>
      </c>
      <c r="B75" s="8" t="s">
        <v>297</v>
      </c>
      <c r="C75" s="35" t="s">
        <v>155</v>
      </c>
      <c r="D75" s="22" t="s">
        <v>188</v>
      </c>
      <c r="E75" s="74">
        <v>9274.2</v>
      </c>
      <c r="F75" s="74">
        <v>9459.7</v>
      </c>
      <c r="G75" s="74">
        <v>9459.7</v>
      </c>
      <c r="H75" s="46"/>
    </row>
    <row r="76" spans="1:10" ht="39" customHeight="1">
      <c r="A76" s="50" t="s">
        <v>83</v>
      </c>
      <c r="B76" s="2" t="s">
        <v>110</v>
      </c>
      <c r="C76" s="40" t="s">
        <v>7</v>
      </c>
      <c r="D76" s="22" t="s">
        <v>188</v>
      </c>
      <c r="E76" s="75">
        <v>131253.9</v>
      </c>
      <c r="F76" s="75">
        <v>128400.2</v>
      </c>
      <c r="G76" s="75">
        <v>129684.2</v>
      </c>
      <c r="H76" s="57"/>
      <c r="I76" s="57"/>
      <c r="J76" s="57"/>
    </row>
    <row r="77" spans="1:8" ht="85.5" customHeight="1">
      <c r="A77" s="50" t="s">
        <v>84</v>
      </c>
      <c r="B77" s="2" t="s">
        <v>111</v>
      </c>
      <c r="C77" s="7" t="s">
        <v>112</v>
      </c>
      <c r="D77" s="22" t="s">
        <v>188</v>
      </c>
      <c r="E77" s="75">
        <v>43751.3</v>
      </c>
      <c r="F77" s="75">
        <v>42800</v>
      </c>
      <c r="G77" s="75">
        <v>43228</v>
      </c>
      <c r="H77" s="46"/>
    </row>
    <row r="78" spans="1:8" ht="31.5">
      <c r="A78" s="50" t="s">
        <v>85</v>
      </c>
      <c r="B78" s="2" t="s">
        <v>276</v>
      </c>
      <c r="C78" s="7" t="s">
        <v>275</v>
      </c>
      <c r="D78" s="22" t="s">
        <v>188</v>
      </c>
      <c r="E78" s="75">
        <v>186</v>
      </c>
      <c r="F78" s="75">
        <v>187</v>
      </c>
      <c r="G78" s="75">
        <v>188</v>
      </c>
      <c r="H78" s="46"/>
    </row>
    <row r="79" spans="1:8" ht="47.25">
      <c r="A79" s="50" t="s">
        <v>86</v>
      </c>
      <c r="B79" s="8" t="s">
        <v>195</v>
      </c>
      <c r="C79" s="7" t="s">
        <v>8</v>
      </c>
      <c r="D79" s="22" t="s">
        <v>188</v>
      </c>
      <c r="E79" s="64">
        <v>6652.9</v>
      </c>
      <c r="F79" s="65">
        <v>6679.5</v>
      </c>
      <c r="G79" s="65">
        <v>6706.2</v>
      </c>
      <c r="H79" s="46"/>
    </row>
    <row r="80" spans="1:8" ht="47.25">
      <c r="A80" s="50" t="s">
        <v>202</v>
      </c>
      <c r="B80" s="10" t="s">
        <v>113</v>
      </c>
      <c r="C80" s="35" t="s">
        <v>117</v>
      </c>
      <c r="D80" s="22" t="s">
        <v>188</v>
      </c>
      <c r="E80" s="64">
        <v>22937.3</v>
      </c>
      <c r="F80" s="65">
        <v>21550.7</v>
      </c>
      <c r="G80" s="65">
        <v>21766.2</v>
      </c>
      <c r="H80" s="46"/>
    </row>
    <row r="81" spans="1:10" ht="15.75">
      <c r="A81" s="50" t="s">
        <v>267</v>
      </c>
      <c r="B81" s="10" t="s">
        <v>160</v>
      </c>
      <c r="C81" s="35" t="s">
        <v>158</v>
      </c>
      <c r="D81" s="22" t="s">
        <v>188</v>
      </c>
      <c r="E81" s="64">
        <v>4500</v>
      </c>
      <c r="F81" s="64">
        <v>4550</v>
      </c>
      <c r="G81" s="64">
        <v>4600</v>
      </c>
      <c r="H81" s="57"/>
      <c r="I81" s="57"/>
      <c r="J81" s="57"/>
    </row>
    <row r="82" spans="1:8" ht="15.75">
      <c r="A82" s="50" t="s">
        <v>87</v>
      </c>
      <c r="B82" s="10" t="s">
        <v>161</v>
      </c>
      <c r="C82" s="35" t="s">
        <v>159</v>
      </c>
      <c r="D82" s="22" t="s">
        <v>188</v>
      </c>
      <c r="E82" s="64">
        <v>8385</v>
      </c>
      <c r="F82" s="64">
        <v>8390</v>
      </c>
      <c r="G82" s="64">
        <v>8400</v>
      </c>
      <c r="H82" s="46"/>
    </row>
    <row r="83" spans="1:10" ht="31.5">
      <c r="A83" s="50" t="s">
        <v>268</v>
      </c>
      <c r="B83" s="10" t="s">
        <v>194</v>
      </c>
      <c r="C83" s="35" t="s">
        <v>9</v>
      </c>
      <c r="D83" s="22" t="s">
        <v>188</v>
      </c>
      <c r="E83" s="64">
        <v>14080</v>
      </c>
      <c r="F83" s="65">
        <v>14220.8</v>
      </c>
      <c r="G83" s="65">
        <v>14363</v>
      </c>
      <c r="H83" s="57"/>
      <c r="I83" s="57"/>
      <c r="J83" s="57"/>
    </row>
    <row r="84" spans="1:8" ht="47.25">
      <c r="A84" s="50" t="s">
        <v>269</v>
      </c>
      <c r="B84" s="10" t="s">
        <v>193</v>
      </c>
      <c r="C84" s="35" t="s">
        <v>10</v>
      </c>
      <c r="D84" s="22" t="s">
        <v>188</v>
      </c>
      <c r="E84" s="64">
        <v>7070</v>
      </c>
      <c r="F84" s="65">
        <v>7777</v>
      </c>
      <c r="G84" s="65">
        <v>8554.7</v>
      </c>
      <c r="H84" s="46"/>
    </row>
    <row r="85" spans="1:8" ht="47.25">
      <c r="A85" s="50" t="s">
        <v>163</v>
      </c>
      <c r="B85" s="10" t="s">
        <v>114</v>
      </c>
      <c r="C85" s="48" t="s">
        <v>115</v>
      </c>
      <c r="D85" s="22" t="s">
        <v>188</v>
      </c>
      <c r="E85" s="64">
        <v>6971.6</v>
      </c>
      <c r="F85" s="65">
        <v>7040.6</v>
      </c>
      <c r="G85" s="65">
        <v>7111</v>
      </c>
      <c r="H85" s="46"/>
    </row>
    <row r="86" spans="1:8" ht="15.75">
      <c r="A86" s="50"/>
      <c r="B86" s="59" t="s">
        <v>134</v>
      </c>
      <c r="C86" s="89"/>
      <c r="D86" s="85"/>
      <c r="E86" s="69">
        <f>SUM(E66:E85)</f>
        <v>1054909.4000000001</v>
      </c>
      <c r="F86" s="69">
        <f>SUM(F66:F85)</f>
        <v>1035728.7999999999</v>
      </c>
      <c r="G86" s="69">
        <f>SUM(G66:G85)</f>
        <v>1061367.8999999997</v>
      </c>
      <c r="H86" s="46"/>
    </row>
    <row r="87" spans="1:8" ht="18.75">
      <c r="A87" s="50"/>
      <c r="B87" s="61">
        <v>370</v>
      </c>
      <c r="C87" s="88" t="s">
        <v>298</v>
      </c>
      <c r="D87" s="82"/>
      <c r="E87" s="82"/>
      <c r="F87" s="82"/>
      <c r="G87" s="83"/>
      <c r="H87" s="46"/>
    </row>
    <row r="88" spans="1:8" ht="78.75" customHeight="1">
      <c r="A88" s="50" t="s">
        <v>179</v>
      </c>
      <c r="B88" s="25" t="s">
        <v>299</v>
      </c>
      <c r="C88" s="35" t="s">
        <v>162</v>
      </c>
      <c r="D88" s="19" t="s">
        <v>298</v>
      </c>
      <c r="E88" s="76">
        <v>70</v>
      </c>
      <c r="F88" s="76">
        <v>70</v>
      </c>
      <c r="G88" s="76">
        <v>70</v>
      </c>
      <c r="H88" s="81"/>
    </row>
    <row r="89" spans="1:8" ht="18.75" customHeight="1">
      <c r="A89" s="50"/>
      <c r="B89" s="59" t="s">
        <v>134</v>
      </c>
      <c r="C89" s="22"/>
      <c r="D89" s="22"/>
      <c r="E89" s="69">
        <f>E88</f>
        <v>70</v>
      </c>
      <c r="F89" s="69">
        <f>F88</f>
        <v>70</v>
      </c>
      <c r="G89" s="69">
        <f>G88</f>
        <v>70</v>
      </c>
      <c r="H89" s="46"/>
    </row>
    <row r="90" spans="1:8" ht="18.75">
      <c r="A90" s="50"/>
      <c r="B90" s="61">
        <v>420</v>
      </c>
      <c r="C90" s="88" t="s">
        <v>206</v>
      </c>
      <c r="D90" s="82"/>
      <c r="E90" s="82"/>
      <c r="F90" s="82"/>
      <c r="G90" s="83"/>
      <c r="H90" s="46"/>
    </row>
    <row r="91" spans="1:8" ht="110.25">
      <c r="A91" s="50" t="s">
        <v>88</v>
      </c>
      <c r="B91" s="62" t="s">
        <v>259</v>
      </c>
      <c r="C91" s="35" t="s">
        <v>277</v>
      </c>
      <c r="D91" s="22" t="s">
        <v>206</v>
      </c>
      <c r="E91" s="76">
        <v>3.3</v>
      </c>
      <c r="F91" s="76">
        <v>3.3</v>
      </c>
      <c r="G91" s="76">
        <v>3.3</v>
      </c>
      <c r="H91" s="46"/>
    </row>
    <row r="92" spans="1:8" ht="126">
      <c r="A92" s="50" t="s">
        <v>89</v>
      </c>
      <c r="B92" s="62" t="s">
        <v>262</v>
      </c>
      <c r="C92" s="35" t="s">
        <v>278</v>
      </c>
      <c r="D92" s="22" t="s">
        <v>206</v>
      </c>
      <c r="E92" s="65">
        <v>141.7</v>
      </c>
      <c r="F92" s="65">
        <v>141.7</v>
      </c>
      <c r="G92" s="65">
        <v>141.7</v>
      </c>
      <c r="H92" s="42"/>
    </row>
    <row r="93" spans="1:8" ht="99.75" customHeight="1">
      <c r="A93" s="50" t="s">
        <v>90</v>
      </c>
      <c r="B93" s="62" t="s">
        <v>261</v>
      </c>
      <c r="C93" s="35" t="s">
        <v>260</v>
      </c>
      <c r="D93" s="22" t="s">
        <v>206</v>
      </c>
      <c r="E93" s="65">
        <v>50</v>
      </c>
      <c r="F93" s="65">
        <v>50</v>
      </c>
      <c r="G93" s="65">
        <v>50</v>
      </c>
      <c r="H93" s="42"/>
    </row>
    <row r="94" spans="1:8" ht="18" customHeight="1">
      <c r="A94" s="50"/>
      <c r="B94" s="60" t="s">
        <v>134</v>
      </c>
      <c r="C94" s="22"/>
      <c r="D94" s="22"/>
      <c r="E94" s="69">
        <f>SUM(E91:E93)</f>
        <v>195</v>
      </c>
      <c r="F94" s="69">
        <f>SUM(F91:F93)</f>
        <v>195</v>
      </c>
      <c r="G94" s="69">
        <f>SUM(G91:G93)</f>
        <v>195</v>
      </c>
      <c r="H94" s="46"/>
    </row>
    <row r="95" spans="1:8" ht="44.25" customHeight="1">
      <c r="A95" s="50"/>
      <c r="B95" s="33">
        <v>530</v>
      </c>
      <c r="C95" s="88" t="s">
        <v>116</v>
      </c>
      <c r="D95" s="82"/>
      <c r="E95" s="82"/>
      <c r="F95" s="82"/>
      <c r="G95" s="83"/>
      <c r="H95" s="46"/>
    </row>
    <row r="96" spans="1:8" ht="162.75" customHeight="1">
      <c r="A96" s="50" t="s">
        <v>91</v>
      </c>
      <c r="B96" s="24" t="s">
        <v>300</v>
      </c>
      <c r="C96" s="35" t="s">
        <v>214</v>
      </c>
      <c r="D96" s="54" t="s">
        <v>116</v>
      </c>
      <c r="E96" s="64">
        <v>151</v>
      </c>
      <c r="F96" s="65">
        <v>151</v>
      </c>
      <c r="G96" s="65">
        <v>151</v>
      </c>
      <c r="H96" s="53"/>
    </row>
    <row r="97" spans="1:8" ht="101.25" customHeight="1">
      <c r="A97" s="50" t="s">
        <v>164</v>
      </c>
      <c r="B97" s="62" t="s">
        <v>293</v>
      </c>
      <c r="C97" s="35" t="s">
        <v>260</v>
      </c>
      <c r="D97" s="54" t="s">
        <v>116</v>
      </c>
      <c r="E97" s="64">
        <v>6</v>
      </c>
      <c r="F97" s="65">
        <v>6</v>
      </c>
      <c r="G97" s="65">
        <v>6</v>
      </c>
      <c r="H97" s="53"/>
    </row>
    <row r="98" spans="1:8" ht="110.25">
      <c r="A98" s="50" t="s">
        <v>165</v>
      </c>
      <c r="B98" s="24" t="s">
        <v>216</v>
      </c>
      <c r="C98" s="55" t="s">
        <v>217</v>
      </c>
      <c r="D98" s="22" t="s">
        <v>116</v>
      </c>
      <c r="E98" s="64">
        <v>4</v>
      </c>
      <c r="F98" s="65">
        <v>4</v>
      </c>
      <c r="G98" s="65">
        <v>4</v>
      </c>
      <c r="H98" s="42"/>
    </row>
    <row r="99" spans="1:8" ht="94.5">
      <c r="A99" s="50" t="s">
        <v>166</v>
      </c>
      <c r="B99" s="26" t="s">
        <v>294</v>
      </c>
      <c r="C99" s="35" t="s">
        <v>162</v>
      </c>
      <c r="D99" s="22" t="s">
        <v>116</v>
      </c>
      <c r="E99" s="64">
        <v>1</v>
      </c>
      <c r="F99" s="65">
        <v>1</v>
      </c>
      <c r="G99" s="65">
        <v>1</v>
      </c>
      <c r="H99" s="42"/>
    </row>
    <row r="100" spans="1:8" ht="22.5" customHeight="1">
      <c r="A100" s="50"/>
      <c r="B100" s="59" t="s">
        <v>134</v>
      </c>
      <c r="C100" s="89"/>
      <c r="D100" s="85"/>
      <c r="E100" s="69">
        <f>SUM(E96:E99)</f>
        <v>162</v>
      </c>
      <c r="F100" s="69">
        <f>SUM(F96:F99)</f>
        <v>162</v>
      </c>
      <c r="G100" s="69">
        <f>SUM(G96:G99)</f>
        <v>162</v>
      </c>
      <c r="H100" s="46"/>
    </row>
    <row r="101" spans="1:7" s="42" customFormat="1" ht="27.75" customHeight="1">
      <c r="A101" s="49"/>
      <c r="B101" s="37">
        <v>720</v>
      </c>
      <c r="C101" s="82" t="s">
        <v>306</v>
      </c>
      <c r="D101" s="82"/>
      <c r="E101" s="82"/>
      <c r="F101" s="82"/>
      <c r="G101" s="83"/>
    </row>
    <row r="102" spans="1:7" s="42" customFormat="1" ht="126">
      <c r="A102" s="49" t="s">
        <v>167</v>
      </c>
      <c r="B102" s="25" t="s">
        <v>307</v>
      </c>
      <c r="C102" s="35" t="s">
        <v>279</v>
      </c>
      <c r="D102" s="22" t="s">
        <v>306</v>
      </c>
      <c r="E102" s="76">
        <v>6.6</v>
      </c>
      <c r="F102" s="76">
        <v>6.6</v>
      </c>
      <c r="G102" s="76">
        <v>6.6</v>
      </c>
    </row>
    <row r="103" spans="1:7" s="42" customFormat="1" ht="141.75">
      <c r="A103" s="49" t="s">
        <v>168</v>
      </c>
      <c r="B103" s="25" t="s">
        <v>308</v>
      </c>
      <c r="C103" s="35" t="s">
        <v>280</v>
      </c>
      <c r="D103" s="22" t="s">
        <v>306</v>
      </c>
      <c r="E103" s="65">
        <v>3.2</v>
      </c>
      <c r="F103" s="65">
        <v>3.2</v>
      </c>
      <c r="G103" s="65">
        <v>3.2</v>
      </c>
    </row>
    <row r="104" spans="1:7" s="42" customFormat="1" ht="132" customHeight="1">
      <c r="A104" s="49" t="s">
        <v>169</v>
      </c>
      <c r="B104" s="25" t="s">
        <v>309</v>
      </c>
      <c r="C104" s="35" t="s">
        <v>281</v>
      </c>
      <c r="D104" s="22" t="s">
        <v>306</v>
      </c>
      <c r="E104" s="65">
        <v>5</v>
      </c>
      <c r="F104" s="65">
        <v>5</v>
      </c>
      <c r="G104" s="65">
        <v>5</v>
      </c>
    </row>
    <row r="105" spans="1:7" s="42" customFormat="1" ht="120" customHeight="1">
      <c r="A105" s="49" t="s">
        <v>170</v>
      </c>
      <c r="B105" s="25" t="s">
        <v>310</v>
      </c>
      <c r="C105" s="35" t="s">
        <v>301</v>
      </c>
      <c r="D105" s="22" t="s">
        <v>306</v>
      </c>
      <c r="E105" s="65">
        <v>1</v>
      </c>
      <c r="F105" s="65">
        <v>1</v>
      </c>
      <c r="G105" s="65">
        <v>1</v>
      </c>
    </row>
    <row r="106" spans="1:7" s="42" customFormat="1" ht="104.25" customHeight="1">
      <c r="A106" s="49" t="s">
        <v>171</v>
      </c>
      <c r="B106" s="25" t="s">
        <v>311</v>
      </c>
      <c r="C106" s="35" t="s">
        <v>282</v>
      </c>
      <c r="D106" s="22" t="s">
        <v>306</v>
      </c>
      <c r="E106" s="65">
        <v>4</v>
      </c>
      <c r="F106" s="65">
        <v>4</v>
      </c>
      <c r="G106" s="65">
        <v>4</v>
      </c>
    </row>
    <row r="107" spans="1:7" s="42" customFormat="1" ht="214.5" customHeight="1">
      <c r="A107" s="49" t="s">
        <v>172</v>
      </c>
      <c r="B107" s="25" t="s">
        <v>312</v>
      </c>
      <c r="C107" s="35" t="s">
        <v>283</v>
      </c>
      <c r="D107" s="22" t="s">
        <v>306</v>
      </c>
      <c r="E107" s="65">
        <v>2.7</v>
      </c>
      <c r="F107" s="65">
        <v>2.7</v>
      </c>
      <c r="G107" s="65">
        <v>2.7</v>
      </c>
    </row>
    <row r="108" spans="1:7" s="42" customFormat="1" ht="180.75" customHeight="1">
      <c r="A108" s="49" t="s">
        <v>173</v>
      </c>
      <c r="B108" s="25" t="s">
        <v>313</v>
      </c>
      <c r="C108" s="35" t="s">
        <v>219</v>
      </c>
      <c r="D108" s="22" t="s">
        <v>306</v>
      </c>
      <c r="E108" s="65">
        <v>27.5</v>
      </c>
      <c r="F108" s="65">
        <v>27.5</v>
      </c>
      <c r="G108" s="65">
        <v>27.5</v>
      </c>
    </row>
    <row r="109" spans="1:7" s="42" customFormat="1" ht="211.5" customHeight="1">
      <c r="A109" s="49" t="s">
        <v>174</v>
      </c>
      <c r="B109" s="25" t="s">
        <v>314</v>
      </c>
      <c r="C109" s="35" t="s">
        <v>220</v>
      </c>
      <c r="D109" s="22" t="s">
        <v>306</v>
      </c>
      <c r="E109" s="65">
        <v>3.1</v>
      </c>
      <c r="F109" s="65">
        <v>3.1</v>
      </c>
      <c r="G109" s="65">
        <v>3.1</v>
      </c>
    </row>
    <row r="110" spans="1:7" s="42" customFormat="1" ht="119.25" customHeight="1">
      <c r="A110" s="49" t="s">
        <v>203</v>
      </c>
      <c r="B110" s="25" t="s">
        <v>315</v>
      </c>
      <c r="C110" s="35" t="s">
        <v>221</v>
      </c>
      <c r="D110" s="22" t="s">
        <v>306</v>
      </c>
      <c r="E110" s="65">
        <v>3.4</v>
      </c>
      <c r="F110" s="65">
        <v>3.4</v>
      </c>
      <c r="G110" s="65">
        <v>3.4</v>
      </c>
    </row>
    <row r="111" spans="1:7" s="42" customFormat="1" ht="129" customHeight="1">
      <c r="A111" s="49" t="s">
        <v>175</v>
      </c>
      <c r="B111" s="25" t="s">
        <v>316</v>
      </c>
      <c r="C111" s="35" t="s">
        <v>222</v>
      </c>
      <c r="D111" s="22" t="s">
        <v>306</v>
      </c>
      <c r="E111" s="65">
        <v>0.4</v>
      </c>
      <c r="F111" s="65">
        <v>0.4</v>
      </c>
      <c r="G111" s="65">
        <v>0.4</v>
      </c>
    </row>
    <row r="112" spans="1:7" s="42" customFormat="1" ht="114" customHeight="1">
      <c r="A112" s="49" t="s">
        <v>176</v>
      </c>
      <c r="B112" s="25" t="s">
        <v>317</v>
      </c>
      <c r="C112" s="35" t="s">
        <v>223</v>
      </c>
      <c r="D112" s="22" t="s">
        <v>306</v>
      </c>
      <c r="E112" s="65">
        <v>0.8</v>
      </c>
      <c r="F112" s="65">
        <v>0.8</v>
      </c>
      <c r="G112" s="65">
        <v>0.8</v>
      </c>
    </row>
    <row r="113" spans="1:7" s="42" customFormat="1" ht="98.25" customHeight="1">
      <c r="A113" s="49" t="s">
        <v>119</v>
      </c>
      <c r="B113" s="25" t="s">
        <v>318</v>
      </c>
      <c r="C113" s="35" t="s">
        <v>224</v>
      </c>
      <c r="D113" s="22" t="s">
        <v>306</v>
      </c>
      <c r="E113" s="65">
        <v>20.5</v>
      </c>
      <c r="F113" s="65">
        <v>20.5</v>
      </c>
      <c r="G113" s="65">
        <v>20.5</v>
      </c>
    </row>
    <row r="114" spans="1:7" s="42" customFormat="1" ht="98.25" customHeight="1">
      <c r="A114" s="49" t="s">
        <v>120</v>
      </c>
      <c r="B114" s="25" t="s">
        <v>319</v>
      </c>
      <c r="C114" s="35" t="s">
        <v>225</v>
      </c>
      <c r="D114" s="22" t="s">
        <v>306</v>
      </c>
      <c r="E114" s="65">
        <v>0.3</v>
      </c>
      <c r="F114" s="65">
        <v>0.3</v>
      </c>
      <c r="G114" s="65">
        <v>0.3</v>
      </c>
    </row>
    <row r="115" spans="1:7" s="42" customFormat="1" ht="119.25" customHeight="1">
      <c r="A115" s="49" t="s">
        <v>121</v>
      </c>
      <c r="B115" s="25" t="s">
        <v>320</v>
      </c>
      <c r="C115" s="35" t="s">
        <v>226</v>
      </c>
      <c r="D115" s="22" t="s">
        <v>306</v>
      </c>
      <c r="E115" s="65">
        <v>1.3</v>
      </c>
      <c r="F115" s="65">
        <v>1.3</v>
      </c>
      <c r="G115" s="65">
        <v>1.3</v>
      </c>
    </row>
    <row r="116" spans="1:7" s="42" customFormat="1" ht="150" customHeight="1">
      <c r="A116" s="49" t="s">
        <v>122</v>
      </c>
      <c r="B116" s="22" t="s">
        <v>321</v>
      </c>
      <c r="C116" s="35" t="s">
        <v>227</v>
      </c>
      <c r="D116" s="22" t="s">
        <v>306</v>
      </c>
      <c r="E116" s="65">
        <v>1.9</v>
      </c>
      <c r="F116" s="65">
        <v>1.9</v>
      </c>
      <c r="G116" s="65">
        <v>1.9</v>
      </c>
    </row>
    <row r="117" spans="1:7" s="42" customFormat="1" ht="115.5" customHeight="1">
      <c r="A117" s="49" t="s">
        <v>29</v>
      </c>
      <c r="B117" s="22" t="s">
        <v>322</v>
      </c>
      <c r="C117" s="35" t="s">
        <v>228</v>
      </c>
      <c r="D117" s="22" t="s">
        <v>306</v>
      </c>
      <c r="E117" s="65">
        <v>42.7</v>
      </c>
      <c r="F117" s="65">
        <v>42.7</v>
      </c>
      <c r="G117" s="65">
        <v>42.7</v>
      </c>
    </row>
    <row r="118" spans="1:7" s="42" customFormat="1" ht="159.75" customHeight="1">
      <c r="A118" s="49" t="s">
        <v>123</v>
      </c>
      <c r="B118" s="25" t="s">
        <v>323</v>
      </c>
      <c r="C118" s="35" t="s">
        <v>230</v>
      </c>
      <c r="D118" s="22" t="s">
        <v>306</v>
      </c>
      <c r="E118" s="65">
        <v>10.8</v>
      </c>
      <c r="F118" s="65">
        <v>10.8</v>
      </c>
      <c r="G118" s="65">
        <v>10.8</v>
      </c>
    </row>
    <row r="119" spans="1:7" s="42" customFormat="1" ht="163.5" customHeight="1">
      <c r="A119" s="49" t="s">
        <v>124</v>
      </c>
      <c r="B119" s="25" t="s">
        <v>324</v>
      </c>
      <c r="C119" s="35" t="s">
        <v>229</v>
      </c>
      <c r="D119" s="22" t="s">
        <v>306</v>
      </c>
      <c r="E119" s="65">
        <v>5.8</v>
      </c>
      <c r="F119" s="65">
        <v>5.8</v>
      </c>
      <c r="G119" s="65">
        <v>5.8</v>
      </c>
    </row>
    <row r="120" spans="1:7" s="42" customFormat="1" ht="228.75" customHeight="1">
      <c r="A120" s="49" t="s">
        <v>125</v>
      </c>
      <c r="B120" s="25" t="s">
        <v>325</v>
      </c>
      <c r="C120" s="35" t="s">
        <v>231</v>
      </c>
      <c r="D120" s="22" t="s">
        <v>306</v>
      </c>
      <c r="E120" s="65">
        <v>0.8</v>
      </c>
      <c r="F120" s="65">
        <v>0.8</v>
      </c>
      <c r="G120" s="65">
        <v>0.8</v>
      </c>
    </row>
    <row r="121" spans="1:7" s="42" customFormat="1" ht="149.25" customHeight="1">
      <c r="A121" s="49" t="s">
        <v>126</v>
      </c>
      <c r="B121" s="25" t="s">
        <v>326</v>
      </c>
      <c r="C121" s="35" t="s">
        <v>232</v>
      </c>
      <c r="D121" s="22" t="s">
        <v>306</v>
      </c>
      <c r="E121" s="65">
        <v>2.2</v>
      </c>
      <c r="F121" s="65">
        <v>2.2</v>
      </c>
      <c r="G121" s="65">
        <v>2.2</v>
      </c>
    </row>
    <row r="122" spans="1:7" s="42" customFormat="1" ht="168" customHeight="1">
      <c r="A122" s="49" t="s">
        <v>127</v>
      </c>
      <c r="B122" s="25" t="s">
        <v>327</v>
      </c>
      <c r="C122" s="35" t="s">
        <v>302</v>
      </c>
      <c r="D122" s="22" t="s">
        <v>306</v>
      </c>
      <c r="E122" s="65">
        <v>1</v>
      </c>
      <c r="F122" s="65">
        <v>1</v>
      </c>
      <c r="G122" s="65">
        <v>1</v>
      </c>
    </row>
    <row r="123" spans="1:7" s="42" customFormat="1" ht="179.25" customHeight="1">
      <c r="A123" s="49" t="s">
        <v>128</v>
      </c>
      <c r="B123" s="25" t="s">
        <v>328</v>
      </c>
      <c r="C123" s="35" t="s">
        <v>233</v>
      </c>
      <c r="D123" s="22" t="s">
        <v>306</v>
      </c>
      <c r="E123" s="65">
        <v>2.7</v>
      </c>
      <c r="F123" s="65">
        <v>2.7</v>
      </c>
      <c r="G123" s="65">
        <v>2.7</v>
      </c>
    </row>
    <row r="124" spans="1:7" s="42" customFormat="1" ht="102.75" customHeight="1">
      <c r="A124" s="49" t="s">
        <v>129</v>
      </c>
      <c r="B124" s="25" t="s">
        <v>329</v>
      </c>
      <c r="C124" s="35" t="s">
        <v>234</v>
      </c>
      <c r="D124" s="22" t="s">
        <v>306</v>
      </c>
      <c r="E124" s="65">
        <v>1.9</v>
      </c>
      <c r="F124" s="65">
        <v>1.9</v>
      </c>
      <c r="G124" s="65">
        <v>1.9</v>
      </c>
    </row>
    <row r="125" spans="1:7" s="42" customFormat="1" ht="210.75" customHeight="1">
      <c r="A125" s="49" t="s">
        <v>130</v>
      </c>
      <c r="B125" s="25" t="s">
        <v>330</v>
      </c>
      <c r="C125" s="35" t="s">
        <v>218</v>
      </c>
      <c r="D125" s="22" t="s">
        <v>306</v>
      </c>
      <c r="E125" s="65">
        <v>10</v>
      </c>
      <c r="F125" s="65">
        <v>10</v>
      </c>
      <c r="G125" s="65">
        <v>10</v>
      </c>
    </row>
    <row r="126" spans="1:7" s="42" customFormat="1" ht="113.25" customHeight="1">
      <c r="A126" s="49" t="s">
        <v>270</v>
      </c>
      <c r="B126" s="25" t="s">
        <v>331</v>
      </c>
      <c r="C126" s="35" t="s">
        <v>235</v>
      </c>
      <c r="D126" s="22" t="s">
        <v>306</v>
      </c>
      <c r="E126" s="65">
        <v>1</v>
      </c>
      <c r="F126" s="65">
        <v>1</v>
      </c>
      <c r="G126" s="65">
        <v>1</v>
      </c>
    </row>
    <row r="127" spans="1:7" s="42" customFormat="1" ht="153" customHeight="1">
      <c r="A127" s="49" t="s">
        <v>6</v>
      </c>
      <c r="B127" s="25" t="s">
        <v>332</v>
      </c>
      <c r="C127" s="35" t="s">
        <v>303</v>
      </c>
      <c r="D127" s="22" t="s">
        <v>306</v>
      </c>
      <c r="E127" s="65">
        <v>1</v>
      </c>
      <c r="F127" s="65">
        <v>1</v>
      </c>
      <c r="G127" s="65">
        <v>1</v>
      </c>
    </row>
    <row r="128" spans="1:7" s="42" customFormat="1" ht="120.75" customHeight="1">
      <c r="A128" s="49" t="s">
        <v>271</v>
      </c>
      <c r="B128" s="25" t="s">
        <v>333</v>
      </c>
      <c r="C128" s="35" t="s">
        <v>236</v>
      </c>
      <c r="D128" s="22" t="s">
        <v>306</v>
      </c>
      <c r="E128" s="65">
        <v>24.5</v>
      </c>
      <c r="F128" s="65">
        <v>24.5</v>
      </c>
      <c r="G128" s="65">
        <v>24.5</v>
      </c>
    </row>
    <row r="129" spans="1:7" s="42" customFormat="1" ht="161.25" customHeight="1">
      <c r="A129" s="49" t="s">
        <v>272</v>
      </c>
      <c r="B129" s="25" t="s">
        <v>334</v>
      </c>
      <c r="C129" s="35" t="s">
        <v>237</v>
      </c>
      <c r="D129" s="22" t="s">
        <v>306</v>
      </c>
      <c r="E129" s="65">
        <v>6.7</v>
      </c>
      <c r="F129" s="65">
        <v>6.7</v>
      </c>
      <c r="G129" s="65">
        <v>6.7</v>
      </c>
    </row>
    <row r="130" spans="1:7" s="42" customFormat="1" ht="105.75" customHeight="1">
      <c r="A130" s="49" t="s">
        <v>273</v>
      </c>
      <c r="B130" s="25" t="s">
        <v>335</v>
      </c>
      <c r="C130" s="35" t="s">
        <v>215</v>
      </c>
      <c r="D130" s="22" t="s">
        <v>306</v>
      </c>
      <c r="E130" s="65">
        <v>15.4</v>
      </c>
      <c r="F130" s="65">
        <v>15.4</v>
      </c>
      <c r="G130" s="65">
        <v>15.4</v>
      </c>
    </row>
    <row r="131" spans="1:7" s="42" customFormat="1" ht="291.75" customHeight="1">
      <c r="A131" s="49" t="s">
        <v>274</v>
      </c>
      <c r="B131" s="25" t="s">
        <v>336</v>
      </c>
      <c r="C131" s="35" t="s">
        <v>238</v>
      </c>
      <c r="D131" s="22" t="s">
        <v>306</v>
      </c>
      <c r="E131" s="65">
        <v>5.2</v>
      </c>
      <c r="F131" s="65">
        <v>5.2</v>
      </c>
      <c r="G131" s="65">
        <v>5.2</v>
      </c>
    </row>
    <row r="132" spans="1:7" s="42" customFormat="1" ht="128.25" customHeight="1">
      <c r="A132" s="49" t="s">
        <v>340</v>
      </c>
      <c r="B132" s="25" t="s">
        <v>337</v>
      </c>
      <c r="C132" s="35" t="s">
        <v>239</v>
      </c>
      <c r="D132" s="22" t="s">
        <v>306</v>
      </c>
      <c r="E132" s="65">
        <v>11.5</v>
      </c>
      <c r="F132" s="65">
        <v>11.5</v>
      </c>
      <c r="G132" s="65">
        <v>11.5</v>
      </c>
    </row>
    <row r="133" spans="1:7" s="42" customFormat="1" ht="112.5" customHeight="1">
      <c r="A133" s="49" t="s">
        <v>341</v>
      </c>
      <c r="B133" s="25" t="s">
        <v>338</v>
      </c>
      <c r="C133" s="35" t="s">
        <v>240</v>
      </c>
      <c r="D133" s="22" t="s">
        <v>306</v>
      </c>
      <c r="E133" s="65">
        <v>1134.6</v>
      </c>
      <c r="F133" s="65">
        <v>1134.6</v>
      </c>
      <c r="G133" s="65">
        <v>1134.6</v>
      </c>
    </row>
    <row r="134" spans="1:7" s="42" customFormat="1" ht="93" customHeight="1">
      <c r="A134" s="49" t="s">
        <v>342</v>
      </c>
      <c r="B134" s="25" t="s">
        <v>339</v>
      </c>
      <c r="C134" s="35" t="s">
        <v>162</v>
      </c>
      <c r="D134" s="22" t="s">
        <v>306</v>
      </c>
      <c r="E134" s="65">
        <v>1</v>
      </c>
      <c r="F134" s="65">
        <v>1</v>
      </c>
      <c r="G134" s="65">
        <v>1</v>
      </c>
    </row>
    <row r="135" spans="1:7" s="42" customFormat="1" ht="171" customHeight="1">
      <c r="A135" s="49" t="s">
        <v>343</v>
      </c>
      <c r="B135" s="25" t="s">
        <v>305</v>
      </c>
      <c r="C135" s="35" t="s">
        <v>304</v>
      </c>
      <c r="D135" s="22" t="s">
        <v>306</v>
      </c>
      <c r="E135" s="65">
        <v>0.2</v>
      </c>
      <c r="F135" s="65">
        <v>0.2</v>
      </c>
      <c r="G135" s="65">
        <v>0.2</v>
      </c>
    </row>
    <row r="136" spans="1:7" s="42" customFormat="1" ht="15.75">
      <c r="A136" s="63"/>
      <c r="B136" s="59" t="s">
        <v>134</v>
      </c>
      <c r="C136" s="84"/>
      <c r="D136" s="85"/>
      <c r="E136" s="69">
        <f>SUM(E102:E135)</f>
        <v>1360.7</v>
      </c>
      <c r="F136" s="69">
        <f>SUM(F102:F135)</f>
        <v>1360.7</v>
      </c>
      <c r="G136" s="69">
        <f>SUM(G102:G135)</f>
        <v>1360.7</v>
      </c>
    </row>
    <row r="137" spans="1:7" s="42" customFormat="1" ht="15.75">
      <c r="A137" s="86" t="s">
        <v>92</v>
      </c>
      <c r="B137" s="87"/>
      <c r="C137" s="87"/>
      <c r="D137" s="87"/>
      <c r="E137" s="72">
        <f>E33+E55+E59+E64+E86+E88+E94+E100+E136</f>
        <v>5103259.699999999</v>
      </c>
      <c r="F137" s="72">
        <f>F33+F55+F59+F64+F86+F88+F94+F100+F136</f>
        <v>3589774.3999999994</v>
      </c>
      <c r="G137" s="72">
        <f>G33+G55+G59+G64+G86+G88+G94+G100+G136</f>
        <v>3626028.9000000004</v>
      </c>
    </row>
    <row r="139" spans="4:7" ht="15.75">
      <c r="D139" s="51"/>
      <c r="E139" s="52"/>
      <c r="F139" s="52"/>
      <c r="G139" s="52"/>
    </row>
    <row r="140" ht="15.75">
      <c r="D140" s="51"/>
    </row>
  </sheetData>
  <sheetProtection/>
  <mergeCells count="25">
    <mergeCell ref="A2:G2"/>
    <mergeCell ref="A4:B4"/>
    <mergeCell ref="A5:B5"/>
    <mergeCell ref="A6:B6"/>
    <mergeCell ref="A8:A9"/>
    <mergeCell ref="B8:C8"/>
    <mergeCell ref="D8:D9"/>
    <mergeCell ref="E8:G8"/>
    <mergeCell ref="C60:G60"/>
    <mergeCell ref="C64:D64"/>
    <mergeCell ref="C87:G87"/>
    <mergeCell ref="C100:D100"/>
    <mergeCell ref="C11:G11"/>
    <mergeCell ref="C33:D33"/>
    <mergeCell ref="C34:G34"/>
    <mergeCell ref="C55:D55"/>
    <mergeCell ref="C56:G56"/>
    <mergeCell ref="C59:D59"/>
    <mergeCell ref="C101:G101"/>
    <mergeCell ref="C136:D136"/>
    <mergeCell ref="A137:D137"/>
    <mergeCell ref="C90:G90"/>
    <mergeCell ref="C95:G95"/>
    <mergeCell ref="C65:G65"/>
    <mergeCell ref="C86:D86"/>
  </mergeCells>
  <printOptions/>
  <pageMargins left="0.5511811023622047" right="0" top="0.3937007874015748" bottom="0.15748031496062992" header="0.35433070866141736" footer="0.31496062992125984"/>
  <pageSetup firstPageNumber="300" useFirstPageNumber="1" horizontalDpi="600" verticalDpi="600" orientation="portrait" paperSize="9" scale="5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2023-11-01T13:38:25Z</dcterms:modified>
  <cp:category/>
  <cp:version/>
  <cp:contentType/>
  <cp:contentStatus/>
</cp:coreProperties>
</file>