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90" windowWidth="16260" windowHeight="8475"/>
  </bookViews>
  <sheets>
    <sheet name="на 01.10.2022" sheetId="2" r:id="rId1"/>
  </sheets>
  <definedNames>
    <definedName name="_xlnm.Print_Titles" localSheetId="0">'на 01.10.2022'!$4:$5</definedName>
  </definedNames>
  <calcPr calcId="125725"/>
</workbook>
</file>

<file path=xl/calcChain.xml><?xml version="1.0" encoding="utf-8"?>
<calcChain xmlns="http://schemas.openxmlformats.org/spreadsheetml/2006/main">
  <c r="E17" i="2"/>
  <c r="F17"/>
  <c r="G17"/>
  <c r="I17" s="1"/>
  <c r="H17"/>
  <c r="D17"/>
  <c r="J17"/>
  <c r="K17"/>
  <c r="I18"/>
  <c r="J18"/>
  <c r="K18"/>
  <c r="H46"/>
  <c r="G46"/>
  <c r="F46"/>
  <c r="E46"/>
  <c r="D46"/>
  <c r="J47"/>
  <c r="F7"/>
  <c r="F19"/>
  <c r="F23"/>
  <c r="F30"/>
  <c r="F35"/>
  <c r="F37"/>
  <c r="F43"/>
  <c r="F49"/>
  <c r="F54"/>
  <c r="F57"/>
  <c r="F59"/>
  <c r="G7"/>
  <c r="H7"/>
  <c r="I8"/>
  <c r="J8"/>
  <c r="K8"/>
  <c r="I9"/>
  <c r="J9"/>
  <c r="K9"/>
  <c r="I10"/>
  <c r="J10"/>
  <c r="K10"/>
  <c r="I12"/>
  <c r="J12"/>
  <c r="K12"/>
  <c r="J15"/>
  <c r="I16"/>
  <c r="J16"/>
  <c r="K16"/>
  <c r="G19"/>
  <c r="H19"/>
  <c r="I20"/>
  <c r="J20"/>
  <c r="K20"/>
  <c r="I21"/>
  <c r="J21"/>
  <c r="K21"/>
  <c r="I22"/>
  <c r="J22"/>
  <c r="K22"/>
  <c r="G23"/>
  <c r="H23"/>
  <c r="J23" s="1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G30"/>
  <c r="H30"/>
  <c r="I30" s="1"/>
  <c r="I31"/>
  <c r="J31"/>
  <c r="K31"/>
  <c r="I32"/>
  <c r="J32"/>
  <c r="K32"/>
  <c r="I33"/>
  <c r="J33"/>
  <c r="K33"/>
  <c r="I34"/>
  <c r="J34"/>
  <c r="K34"/>
  <c r="G35"/>
  <c r="H35"/>
  <c r="J35" s="1"/>
  <c r="J36"/>
  <c r="K36"/>
  <c r="G37"/>
  <c r="H37"/>
  <c r="I38"/>
  <c r="J38"/>
  <c r="K38"/>
  <c r="I39"/>
  <c r="J39"/>
  <c r="K39"/>
  <c r="I40"/>
  <c r="J40"/>
  <c r="K40"/>
  <c r="I41"/>
  <c r="J41"/>
  <c r="K41"/>
  <c r="I42"/>
  <c r="J42"/>
  <c r="K42"/>
  <c r="G43"/>
  <c r="H43"/>
  <c r="I44"/>
  <c r="J44"/>
  <c r="K44"/>
  <c r="I45"/>
  <c r="J45"/>
  <c r="K45"/>
  <c r="J46"/>
  <c r="J48"/>
  <c r="G49"/>
  <c r="H49"/>
  <c r="I50"/>
  <c r="J50"/>
  <c r="K50"/>
  <c r="I51"/>
  <c r="J51"/>
  <c r="K51"/>
  <c r="I52"/>
  <c r="J52"/>
  <c r="K52"/>
  <c r="I53"/>
  <c r="J53"/>
  <c r="K53"/>
  <c r="G54"/>
  <c r="H54"/>
  <c r="J55"/>
  <c r="I56"/>
  <c r="J56"/>
  <c r="K56"/>
  <c r="G57"/>
  <c r="H57"/>
  <c r="J57" s="1"/>
  <c r="I58"/>
  <c r="J58"/>
  <c r="K58"/>
  <c r="G59"/>
  <c r="H59"/>
  <c r="J60"/>
  <c r="I57" l="1"/>
  <c r="I54"/>
  <c r="I49"/>
  <c r="F6"/>
  <c r="H6"/>
  <c r="G6"/>
  <c r="I19"/>
  <c r="J59"/>
  <c r="J54"/>
  <c r="J49"/>
  <c r="J43"/>
  <c r="I43"/>
  <c r="J37"/>
  <c r="I37"/>
  <c r="J30"/>
  <c r="I23"/>
  <c r="J19"/>
  <c r="I7"/>
  <c r="J7"/>
  <c r="K43"/>
  <c r="D59"/>
  <c r="D57"/>
  <c r="K57" s="1"/>
  <c r="D54"/>
  <c r="K54" s="1"/>
  <c r="D49"/>
  <c r="K49" s="1"/>
  <c r="D43"/>
  <c r="D37"/>
  <c r="K37" s="1"/>
  <c r="D35"/>
  <c r="K35" s="1"/>
  <c r="D30"/>
  <c r="K30" s="1"/>
  <c r="D23"/>
  <c r="K23" s="1"/>
  <c r="D19"/>
  <c r="K19" s="1"/>
  <c r="D7"/>
  <c r="K7" s="1"/>
  <c r="D6" l="1"/>
  <c r="E54" l="1"/>
  <c r="E59" l="1"/>
  <c r="E57"/>
  <c r="E49"/>
  <c r="E43"/>
  <c r="E37"/>
  <c r="E35"/>
  <c r="E30"/>
  <c r="E23"/>
  <c r="E19"/>
  <c r="E7"/>
  <c r="K6" l="1"/>
  <c r="E6"/>
  <c r="J6" l="1"/>
  <c r="I6"/>
</calcChain>
</file>

<file path=xl/sharedStrings.xml><?xml version="1.0" encoding="utf-8"?>
<sst xmlns="http://schemas.openxmlformats.org/spreadsheetml/2006/main" count="69" uniqueCount="68">
  <si>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</si>
  <si>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</si>
  <si>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</si>
  <si>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</si>
  <si>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</si>
  <si>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</si>
  <si>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</si>
  <si>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</si>
  <si>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</si>
  <si>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</si>
  <si>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</si>
  <si>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</si>
  <si>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</si>
  <si>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</si>
  <si>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</si>
  <si>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</si>
  <si>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</si>
  <si>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</si>
  <si>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</si>
  <si>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</si>
  <si>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</si>
  <si>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</si>
  <si>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</si>
  <si>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</si>
  <si>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</si>
  <si>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</si>
  <si>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</si>
  <si>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</si>
  <si>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</si>
  <si>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</si>
  <si>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</si>
  <si>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</si>
  <si>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</si>
  <si>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</si>
  <si>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</si>
  <si>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</si>
  <si>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</si>
  <si>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</si>
  <si>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</si>
  <si>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</si>
  <si>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</si>
  <si>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</si>
  <si>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</si>
  <si>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</si>
  <si>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</si>
  <si>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</si>
  <si>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</si>
  <si>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</si>
  <si>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</si>
  <si>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</si>
  <si>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Физическая культура</t>
  </si>
  <si>
    <t>Обеспечение проведения выборов и референдумов</t>
  </si>
  <si>
    <t>2022 год</t>
  </si>
  <si>
    <t>Утверждено решением Думы г.Урая от 03.12.2021 года № 29</t>
  </si>
  <si>
    <t>План на год (уточненный)  2022 год</t>
  </si>
  <si>
    <t>% исполнения к плановым назначениям отчётного периода ((к.6/к.5)*100%)</t>
  </si>
  <si>
    <t>Расходы - всего:</t>
  </si>
  <si>
    <t>Гражданская оборона</t>
  </si>
  <si>
    <t>Дорожное хозяйство</t>
  </si>
  <si>
    <t>Санитарно-эпидемиологическое благополучие</t>
  </si>
  <si>
    <t>% исполнения к уточненному плану на 2022 год ((к.6/к.4)*100%)</t>
  </si>
  <si>
    <t>Темп роста/ снижения (2022/2021),%  ((к.6/к.2)*100)</t>
  </si>
  <si>
    <t>Сведения об исполнении бюджета городского округа Урай за 9 месяцев2022 года по расходам в разрезе разделов и подразделов классификации расходов в сравнении с запланированными бюджетными назначениями на соответствующий год, в сравнении с соответствующим периодом прошлого года</t>
  </si>
  <si>
    <t>План на 01.10.2022</t>
  </si>
  <si>
    <t xml:space="preserve">Исполнено на 01.10.2022 </t>
  </si>
  <si>
    <t>Исполнено на 01.10.2021</t>
  </si>
  <si>
    <t>Национальная оборона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</si>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</sst>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00"/>
    <numFmt numFmtId="165" formatCode="0000"/>
    <numFmt numFmtId="166" formatCode="_-* #,##0.00_р_._-;\-* #,##0.00_р_._-;_-* &quot;-&quot;??_р_._-;_-@_-"/>
    <numFmt numFmtId="167" formatCode="_(* #,##0.0_);_(* \(#,##0.0\);_(* &quot;-&quot;??_);_(@_)"/>
    <numFmt numFmtId="168" formatCode="#,##0.0;[Red]\-#,##0.0;0.0"/>
    <numFmt numFmtId="169" formatCode="0.0"/>
    <numFmt numFmtId="170" formatCode="_-* #,##0.0_р_._-;\-* #,##0.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6" fillId="2" borderId="2">
      <alignment horizontal="left" vertical="top" wrapText="1"/>
    </xf>
    <xf numFmtId="166" fontId="4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10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168" fontId="10" fillId="0" borderId="1" xfId="3" applyNumberFormat="1" applyFont="1" applyFill="1" applyBorder="1" applyAlignment="1" applyProtection="1">
      <protection hidden="1"/>
    </xf>
    <xf numFmtId="168" fontId="8" fillId="0" borderId="1" xfId="3" applyNumberFormat="1" applyFont="1" applyFill="1" applyBorder="1" applyAlignment="1" applyProtection="1">
      <protection hidden="1"/>
    </xf>
    <xf numFmtId="164" fontId="8" fillId="0" borderId="1" xfId="3" applyNumberFormat="1" applyFont="1" applyFill="1" applyBorder="1" applyAlignment="1" applyProtection="1">
      <alignment horizontal="center"/>
      <protection hidden="1"/>
    </xf>
    <xf numFmtId="0" fontId="11" fillId="0" borderId="0" xfId="1" applyFo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wrapText="1"/>
      <protection hidden="1"/>
    </xf>
    <xf numFmtId="0" fontId="11" fillId="0" borderId="0" xfId="1" applyFont="1"/>
    <xf numFmtId="0" fontId="11" fillId="0" borderId="0" xfId="1" applyFont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11" fillId="0" borderId="0" xfId="1" applyFont="1" applyAlignment="1">
      <alignment horizontal="center"/>
    </xf>
    <xf numFmtId="168" fontId="10" fillId="0" borderId="1" xfId="1" applyNumberFormat="1" applyFont="1" applyFill="1" applyBorder="1" applyAlignment="1" applyProtection="1">
      <protection hidden="1"/>
    </xf>
    <xf numFmtId="168" fontId="1" fillId="0" borderId="0" xfId="1" applyNumberFormat="1"/>
    <xf numFmtId="164" fontId="10" fillId="0" borderId="1" xfId="3" applyNumberFormat="1" applyFont="1" applyFill="1" applyBorder="1" applyAlignment="1" applyProtection="1">
      <alignment horizontal="center"/>
      <protection hidden="1"/>
    </xf>
    <xf numFmtId="0" fontId="1" fillId="0" borderId="0" xfId="1" applyFont="1"/>
    <xf numFmtId="165" fontId="10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0" xfId="1" applyAlignment="1">
      <alignment horizontal="center"/>
    </xf>
    <xf numFmtId="0" fontId="2" fillId="0" borderId="0" xfId="1" applyNumberFormat="1" applyFont="1" applyFill="1" applyAlignment="1" applyProtection="1">
      <alignment wrapText="1"/>
      <protection hidden="1"/>
    </xf>
    <xf numFmtId="0" fontId="12" fillId="4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3" xfId="3" applyFont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169" fontId="12" fillId="4" borderId="3" xfId="3" applyNumberFormat="1" applyFont="1" applyFill="1" applyBorder="1" applyAlignment="1">
      <alignment horizontal="right" wrapText="1"/>
    </xf>
    <xf numFmtId="169" fontId="12" fillId="3" borderId="3" xfId="3" applyNumberFormat="1" applyFont="1" applyFill="1" applyBorder="1" applyAlignment="1">
      <alignment horizontal="right" wrapText="1"/>
    </xf>
    <xf numFmtId="169" fontId="9" fillId="3" borderId="3" xfId="3" applyNumberFormat="1" applyFont="1" applyFill="1" applyBorder="1" applyAlignment="1">
      <alignment horizontal="right" wrapText="1"/>
    </xf>
    <xf numFmtId="169" fontId="9" fillId="3" borderId="1" xfId="3" applyNumberFormat="1" applyFont="1" applyFill="1" applyBorder="1" applyAlignment="1">
      <alignment horizontal="right" wrapText="1"/>
    </xf>
    <xf numFmtId="168" fontId="12" fillId="4" borderId="3" xfId="3" applyNumberFormat="1" applyFont="1" applyFill="1" applyBorder="1" applyAlignment="1">
      <alignment horizontal="right" wrapText="1"/>
    </xf>
    <xf numFmtId="0" fontId="14" fillId="0" borderId="0" xfId="1" applyFont="1"/>
    <xf numFmtId="0" fontId="15" fillId="0" borderId="3" xfId="3" applyFont="1" applyBorder="1" applyAlignment="1">
      <alignment horizontal="center" vertical="center" wrapText="1"/>
    </xf>
    <xf numFmtId="168" fontId="12" fillId="0" borderId="1" xfId="3" applyNumberFormat="1" applyFont="1" applyFill="1" applyBorder="1" applyAlignment="1" applyProtection="1">
      <protection hidden="1"/>
    </xf>
    <xf numFmtId="168" fontId="9" fillId="0" borderId="1" xfId="1" applyNumberFormat="1" applyFont="1" applyFill="1" applyBorder="1" applyAlignment="1" applyProtection="1">
      <protection hidden="1"/>
    </xf>
    <xf numFmtId="168" fontId="9" fillId="0" borderId="1" xfId="3" applyNumberFormat="1" applyFont="1" applyFill="1" applyBorder="1" applyAlignment="1" applyProtection="1">
      <protection hidden="1"/>
    </xf>
    <xf numFmtId="168" fontId="16" fillId="0" borderId="0" xfId="1" applyNumberFormat="1" applyFont="1"/>
    <xf numFmtId="0" fontId="14" fillId="0" borderId="0" xfId="1" applyFont="1" applyProtection="1">
      <protection hidden="1"/>
    </xf>
    <xf numFmtId="0" fontId="14" fillId="0" borderId="0" xfId="1" applyNumberFormat="1" applyFont="1" applyFill="1" applyAlignment="1" applyProtection="1">
      <alignment wrapText="1"/>
      <protection hidden="1"/>
    </xf>
    <xf numFmtId="0" fontId="14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167" fontId="18" fillId="3" borderId="1" xfId="5" applyNumberFormat="1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4" borderId="3" xfId="1" applyNumberFormat="1" applyFont="1" applyFill="1" applyBorder="1" applyAlignment="1" applyProtection="1">
      <alignment horizontal="left"/>
      <protection hidden="1"/>
    </xf>
    <xf numFmtId="0" fontId="1" fillId="0" borderId="0" xfId="1"/>
    <xf numFmtId="0" fontId="2" fillId="0" borderId="0" xfId="1" applyNumberFormat="1" applyFont="1" applyFill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4" xfId="1" applyNumberFormat="1" applyFont="1" applyFill="1" applyBorder="1" applyAlignment="1" applyProtection="1">
      <alignment horizontal="center" vertical="center"/>
      <protection hidden="1"/>
    </xf>
    <xf numFmtId="170" fontId="5" fillId="0" borderId="5" xfId="7" applyNumberFormat="1" applyFont="1" applyBorder="1" applyAlignment="1" applyProtection="1">
      <alignment horizontal="center" vertical="center"/>
      <protection locked="0"/>
    </xf>
    <xf numFmtId="170" fontId="5" fillId="0" borderId="6" xfId="7" applyNumberFormat="1" applyFont="1" applyBorder="1" applyAlignment="1" applyProtection="1">
      <alignment horizontal="center" vertical="center"/>
      <protection locked="0"/>
    </xf>
    <xf numFmtId="170" fontId="5" fillId="0" borderId="7" xfId="7" applyNumberFormat="1" applyFont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 applyProtection="1">
      <protection hidden="1"/>
    </xf>
  </cellXfs>
  <cellStyles count="8">
    <cellStyle name="Normal" xfId="6"/>
    <cellStyle name="Обычный" xfId="0" builtinId="0"/>
    <cellStyle name="Обычный 2" xfId="1"/>
    <cellStyle name="Обычный 2 2" xfId="3"/>
    <cellStyle name="Обычный 3" xfId="2"/>
    <cellStyle name="Финансовый" xfId="7" builtinId="3"/>
    <cellStyle name="Финансовый 2" xfId="5"/>
    <cellStyle name="Элементы осе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54" sqref="L54"/>
    </sheetView>
  </sheetViews>
  <sheetFormatPr defaultColWidth="9.28515625" defaultRowHeight="12.75"/>
  <cols>
    <col min="1" max="1" width="36.28515625" style="18" customWidth="1"/>
    <col min="2" max="3" width="5.140625" style="22" customWidth="1"/>
    <col min="4" max="4" width="11.28515625" style="22" customWidth="1"/>
    <col min="5" max="5" width="12.42578125" style="1" customWidth="1"/>
    <col min="6" max="6" width="11.7109375" style="18" customWidth="1"/>
    <col min="7" max="8" width="11.7109375" style="39" customWidth="1"/>
    <col min="9" max="9" width="12" style="18" customWidth="1"/>
    <col min="10" max="10" width="12.28515625" style="18" customWidth="1"/>
    <col min="11" max="11" width="12.42578125" style="18" customWidth="1"/>
    <col min="12" max="247" width="9.140625" style="1" customWidth="1"/>
    <col min="248" max="16384" width="9.28515625" style="1"/>
  </cols>
  <sheetData>
    <row r="1" spans="1:11" s="11" customFormat="1" ht="34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customHeight="1">
      <c r="A2" s="5"/>
      <c r="B2" s="8"/>
      <c r="C2" s="8"/>
      <c r="D2" s="8"/>
      <c r="E2" s="5"/>
      <c r="F2" s="5"/>
      <c r="G2" s="48"/>
      <c r="K2" s="33" t="s">
        <v>47</v>
      </c>
    </row>
    <row r="3" spans="1:11" ht="13.5" customHeight="1">
      <c r="A3" s="59" t="s">
        <v>46</v>
      </c>
      <c r="B3" s="59" t="s">
        <v>45</v>
      </c>
      <c r="C3" s="59" t="s">
        <v>44</v>
      </c>
      <c r="D3" s="57" t="s">
        <v>65</v>
      </c>
      <c r="E3" s="61" t="s">
        <v>52</v>
      </c>
      <c r="F3" s="62"/>
      <c r="G3" s="62"/>
      <c r="H3" s="62"/>
      <c r="I3" s="62"/>
      <c r="J3" s="63"/>
      <c r="K3" s="64" t="s">
        <v>61</v>
      </c>
    </row>
    <row r="4" spans="1:11" ht="110.25" customHeight="1">
      <c r="A4" s="60"/>
      <c r="B4" s="60"/>
      <c r="C4" s="60"/>
      <c r="D4" s="58"/>
      <c r="E4" s="49" t="s">
        <v>53</v>
      </c>
      <c r="F4" s="50" t="s">
        <v>54</v>
      </c>
      <c r="G4" s="50" t="s">
        <v>63</v>
      </c>
      <c r="H4" s="50" t="s">
        <v>64</v>
      </c>
      <c r="I4" s="51" t="s">
        <v>55</v>
      </c>
      <c r="J4" s="52" t="s">
        <v>60</v>
      </c>
      <c r="K4" s="65"/>
    </row>
    <row r="5" spans="1:11" s="28" customFormat="1" ht="11.45" customHeight="1">
      <c r="A5" s="31">
        <v>1</v>
      </c>
      <c r="B5" s="31">
        <v>2</v>
      </c>
      <c r="C5" s="31">
        <v>3</v>
      </c>
      <c r="D5" s="31">
        <v>4</v>
      </c>
      <c r="E5" s="32">
        <v>5</v>
      </c>
      <c r="F5" s="32">
        <v>6</v>
      </c>
      <c r="G5" s="40">
        <v>7</v>
      </c>
      <c r="H5" s="40">
        <v>8</v>
      </c>
      <c r="I5" s="32">
        <v>9</v>
      </c>
      <c r="J5" s="32">
        <v>10</v>
      </c>
      <c r="K5" s="32">
        <v>11</v>
      </c>
    </row>
    <row r="6" spans="1:11" s="28" customFormat="1" ht="15.75" customHeight="1">
      <c r="A6" s="53" t="s">
        <v>56</v>
      </c>
      <c r="B6" s="30"/>
      <c r="C6" s="30"/>
      <c r="D6" s="38">
        <f t="shared" ref="D6" si="0">D7+D19+D23+D30+D35+D37+D43+D46+D49+D54+D57+D59</f>
        <v>2449937.4</v>
      </c>
      <c r="E6" s="38">
        <f>E7+E19+E23+E30+E35+E37+E43+E46+E49+E54+E57+E59</f>
        <v>3567536</v>
      </c>
      <c r="F6" s="38">
        <f>F7+F17+F19+F23+F30+F35+F37+F43+F46+F49+F54+F57+F59</f>
        <v>3945589.7999999993</v>
      </c>
      <c r="G6" s="38">
        <f t="shared" ref="G6:H6" si="1">G7+G17+G19+G23+G30+G35+G37+G43+G46+G49+G54+G57+G59</f>
        <v>2908285.1999999993</v>
      </c>
      <c r="H6" s="38">
        <f t="shared" si="1"/>
        <v>2661440.7000000002</v>
      </c>
      <c r="I6" s="34">
        <f>(H6/G6)*100</f>
        <v>91.512369557153505</v>
      </c>
      <c r="J6" s="34">
        <f>(H6/F6)*100</f>
        <v>67.453557893930096</v>
      </c>
      <c r="K6" s="34">
        <f>(H6/D6)*100</f>
        <v>108.63300833727428</v>
      </c>
    </row>
    <row r="7" spans="1:11" ht="14.25" customHeight="1">
      <c r="A7" s="6" t="s">
        <v>43</v>
      </c>
      <c r="B7" s="9">
        <v>1</v>
      </c>
      <c r="C7" s="9"/>
      <c r="D7" s="13">
        <f t="shared" ref="D7" si="2">SUM(D8:D16)</f>
        <v>194835.90000000002</v>
      </c>
      <c r="E7" s="13">
        <f>SUM(E8:E16)</f>
        <v>284410.2</v>
      </c>
      <c r="F7" s="13">
        <f t="shared" ref="F7:H7" si="3">SUM(F8:F16)</f>
        <v>279267.69999999995</v>
      </c>
      <c r="G7" s="41">
        <f t="shared" si="3"/>
        <v>218370.59999999998</v>
      </c>
      <c r="H7" s="41">
        <f t="shared" si="3"/>
        <v>199427.1</v>
      </c>
      <c r="I7" s="35">
        <f t="shared" ref="I7:I58" si="4">(H7/G7)*100</f>
        <v>91.325068484493798</v>
      </c>
      <c r="J7" s="35">
        <f t="shared" ref="J7:J60" si="5">(H7/F7)*100</f>
        <v>71.410728845476953</v>
      </c>
      <c r="K7" s="35">
        <f t="shared" ref="K7:K58" si="6">(H7/D7)*100</f>
        <v>102.35644457720574</v>
      </c>
    </row>
    <row r="8" spans="1:11" ht="36">
      <c r="A8" s="7" t="s">
        <v>42</v>
      </c>
      <c r="B8" s="10">
        <v>1</v>
      </c>
      <c r="C8" s="10">
        <v>2</v>
      </c>
      <c r="D8" s="23">
        <v>16153</v>
      </c>
      <c r="E8" s="12">
        <v>23676</v>
      </c>
      <c r="F8" s="23">
        <v>23766.3</v>
      </c>
      <c r="G8" s="42">
        <v>18762.099999999999</v>
      </c>
      <c r="H8" s="42">
        <v>15890.8</v>
      </c>
      <c r="I8" s="36">
        <f t="shared" si="4"/>
        <v>84.696276003219268</v>
      </c>
      <c r="J8" s="36">
        <f t="shared" si="5"/>
        <v>66.862742622957711</v>
      </c>
      <c r="K8" s="36">
        <f t="shared" si="6"/>
        <v>98.376772116634683</v>
      </c>
    </row>
    <row r="9" spans="1:11" ht="48">
      <c r="A9" s="7" t="s">
        <v>41</v>
      </c>
      <c r="B9" s="10">
        <v>1</v>
      </c>
      <c r="C9" s="10">
        <v>3</v>
      </c>
      <c r="D9" s="23">
        <v>12269.8</v>
      </c>
      <c r="E9" s="12">
        <v>13304.5</v>
      </c>
      <c r="F9" s="23">
        <v>13399.6</v>
      </c>
      <c r="G9" s="42">
        <v>10388.6</v>
      </c>
      <c r="H9" s="42">
        <v>8656.7000000000007</v>
      </c>
      <c r="I9" s="36">
        <f t="shared" si="4"/>
        <v>83.328841229809598</v>
      </c>
      <c r="J9" s="36">
        <f t="shared" si="5"/>
        <v>64.604167288575781</v>
      </c>
      <c r="K9" s="36">
        <f t="shared" si="6"/>
        <v>70.552902247795416</v>
      </c>
    </row>
    <row r="10" spans="1:11" ht="48">
      <c r="A10" s="7" t="s">
        <v>40</v>
      </c>
      <c r="B10" s="10">
        <v>1</v>
      </c>
      <c r="C10" s="10">
        <v>4</v>
      </c>
      <c r="D10" s="23">
        <v>125588.3</v>
      </c>
      <c r="E10" s="12">
        <v>184326.5</v>
      </c>
      <c r="F10" s="23">
        <v>184728</v>
      </c>
      <c r="G10" s="42">
        <v>148327.9</v>
      </c>
      <c r="H10" s="42">
        <v>138691.20000000001</v>
      </c>
      <c r="I10" s="36">
        <f t="shared" si="4"/>
        <v>93.503110338648384</v>
      </c>
      <c r="J10" s="36">
        <f t="shared" si="5"/>
        <v>75.07860205274784</v>
      </c>
      <c r="K10" s="36">
        <f t="shared" si="6"/>
        <v>110.43321710700758</v>
      </c>
    </row>
    <row r="11" spans="1:11">
      <c r="A11" s="7" t="s">
        <v>39</v>
      </c>
      <c r="B11" s="10">
        <v>1</v>
      </c>
      <c r="C11" s="10">
        <v>5</v>
      </c>
      <c r="D11" s="23">
        <v>0</v>
      </c>
      <c r="E11" s="12">
        <v>7.5</v>
      </c>
      <c r="F11" s="23">
        <v>7.5</v>
      </c>
      <c r="G11" s="42">
        <v>7.5</v>
      </c>
      <c r="H11" s="42">
        <v>7.5</v>
      </c>
      <c r="I11" s="36">
        <v>0</v>
      </c>
      <c r="J11" s="36">
        <v>0</v>
      </c>
      <c r="K11" s="36">
        <v>0</v>
      </c>
    </row>
    <row r="12" spans="1:11" ht="36">
      <c r="A12" s="27" t="s">
        <v>38</v>
      </c>
      <c r="B12" s="10">
        <v>1</v>
      </c>
      <c r="C12" s="10">
        <v>6</v>
      </c>
      <c r="D12" s="23">
        <v>27549.1</v>
      </c>
      <c r="E12" s="12">
        <v>40208.699999999997</v>
      </c>
      <c r="F12" s="23">
        <v>39881.199999999997</v>
      </c>
      <c r="G12" s="42">
        <v>31475.1</v>
      </c>
      <c r="H12" s="42">
        <v>27543.1</v>
      </c>
      <c r="I12" s="36">
        <f t="shared" si="4"/>
        <v>87.507585361126729</v>
      </c>
      <c r="J12" s="36">
        <f t="shared" si="5"/>
        <v>69.062866714141009</v>
      </c>
      <c r="K12" s="36">
        <f t="shared" si="6"/>
        <v>99.978220704124638</v>
      </c>
    </row>
    <row r="13" spans="1:11" s="54" customFormat="1" ht="24">
      <c r="A13" s="27" t="s">
        <v>51</v>
      </c>
      <c r="B13" s="10">
        <v>1</v>
      </c>
      <c r="C13" s="10">
        <v>7</v>
      </c>
      <c r="D13" s="23">
        <v>4729.5</v>
      </c>
      <c r="E13" s="12"/>
      <c r="F13" s="23"/>
      <c r="G13" s="42"/>
      <c r="H13" s="42"/>
      <c r="I13" s="36"/>
      <c r="J13" s="36"/>
      <c r="K13" s="36"/>
    </row>
    <row r="14" spans="1:11" ht="24" hidden="1">
      <c r="A14" s="27" t="s">
        <v>51</v>
      </c>
      <c r="B14" s="10">
        <v>1</v>
      </c>
      <c r="C14" s="10">
        <v>7</v>
      </c>
      <c r="D14" s="23">
        <v>0</v>
      </c>
      <c r="E14" s="12">
        <v>0</v>
      </c>
      <c r="F14" s="23">
        <v>0</v>
      </c>
      <c r="G14" s="42">
        <v>0</v>
      </c>
      <c r="H14" s="42">
        <v>0</v>
      </c>
      <c r="I14" s="36">
        <v>0</v>
      </c>
      <c r="J14" s="36">
        <v>0</v>
      </c>
      <c r="K14" s="36">
        <v>0</v>
      </c>
    </row>
    <row r="15" spans="1:11">
      <c r="A15" s="7" t="s">
        <v>37</v>
      </c>
      <c r="B15" s="10">
        <v>1</v>
      </c>
      <c r="C15" s="10">
        <v>11</v>
      </c>
      <c r="D15" s="23">
        <v>0</v>
      </c>
      <c r="E15" s="12">
        <v>11110.5</v>
      </c>
      <c r="F15" s="23">
        <v>4101.1000000000004</v>
      </c>
      <c r="G15" s="42">
        <v>0</v>
      </c>
      <c r="H15" s="42">
        <v>0</v>
      </c>
      <c r="I15" s="36">
        <v>0</v>
      </c>
      <c r="J15" s="36">
        <f t="shared" si="5"/>
        <v>0</v>
      </c>
      <c r="K15" s="36">
        <v>0</v>
      </c>
    </row>
    <row r="16" spans="1:11">
      <c r="A16" s="7" t="s">
        <v>36</v>
      </c>
      <c r="B16" s="10">
        <v>1</v>
      </c>
      <c r="C16" s="10">
        <v>13</v>
      </c>
      <c r="D16" s="23">
        <v>8546.2000000000007</v>
      </c>
      <c r="E16" s="12">
        <v>11776.5</v>
      </c>
      <c r="F16" s="23">
        <v>13384</v>
      </c>
      <c r="G16" s="42">
        <v>9409.4</v>
      </c>
      <c r="H16" s="42">
        <v>8637.7999999999993</v>
      </c>
      <c r="I16" s="36">
        <f t="shared" si="4"/>
        <v>91.799689672030098</v>
      </c>
      <c r="J16" s="36">
        <f t="shared" si="5"/>
        <v>64.538254632396885</v>
      </c>
      <c r="K16" s="36">
        <f t="shared" si="6"/>
        <v>101.07182139430388</v>
      </c>
    </row>
    <row r="17" spans="1:11" s="54" customFormat="1">
      <c r="A17" s="6" t="s">
        <v>66</v>
      </c>
      <c r="B17" s="9">
        <v>2</v>
      </c>
      <c r="C17" s="9"/>
      <c r="D17" s="66">
        <f>D18</f>
        <v>0</v>
      </c>
      <c r="E17" s="66">
        <f t="shared" ref="E17:H17" si="7">E18</f>
        <v>0</v>
      </c>
      <c r="F17" s="66">
        <f t="shared" si="7"/>
        <v>184.2</v>
      </c>
      <c r="G17" s="66">
        <f t="shared" si="7"/>
        <v>0</v>
      </c>
      <c r="H17" s="66">
        <f t="shared" si="7"/>
        <v>0</v>
      </c>
      <c r="I17" s="36" t="e">
        <f t="shared" ref="I17:I18" si="8">(H17/G17)*100</f>
        <v>#DIV/0!</v>
      </c>
      <c r="J17" s="36">
        <f t="shared" ref="J17:J18" si="9">(H17/F17)*100</f>
        <v>0</v>
      </c>
      <c r="K17" s="36" t="e">
        <f t="shared" ref="K17:K18" si="10">(H17/D17)*100</f>
        <v>#DIV/0!</v>
      </c>
    </row>
    <row r="18" spans="1:11" s="54" customFormat="1">
      <c r="A18" s="7" t="s">
        <v>67</v>
      </c>
      <c r="B18" s="10">
        <v>2</v>
      </c>
      <c r="C18" s="10">
        <v>3</v>
      </c>
      <c r="D18" s="23">
        <v>0</v>
      </c>
      <c r="E18" s="12">
        <v>0</v>
      </c>
      <c r="F18" s="23">
        <v>184.2</v>
      </c>
      <c r="G18" s="42">
        <v>0</v>
      </c>
      <c r="H18" s="42">
        <v>0</v>
      </c>
      <c r="I18" s="36" t="e">
        <f t="shared" si="8"/>
        <v>#DIV/0!</v>
      </c>
      <c r="J18" s="36">
        <f t="shared" si="9"/>
        <v>0</v>
      </c>
      <c r="K18" s="36" t="e">
        <f t="shared" si="10"/>
        <v>#DIV/0!</v>
      </c>
    </row>
    <row r="19" spans="1:11" ht="36">
      <c r="A19" s="6" t="s">
        <v>35</v>
      </c>
      <c r="B19" s="9">
        <v>3</v>
      </c>
      <c r="C19" s="9"/>
      <c r="D19" s="13">
        <f t="shared" ref="D19" si="11">SUM(D20:D22)</f>
        <v>27131.800000000003</v>
      </c>
      <c r="E19" s="13">
        <f>SUM(E20:E22)</f>
        <v>38574</v>
      </c>
      <c r="F19" s="13">
        <f t="shared" ref="F19:H19" si="12">SUM(F20:F22)</f>
        <v>38336.9</v>
      </c>
      <c r="G19" s="41">
        <f t="shared" si="12"/>
        <v>29343</v>
      </c>
      <c r="H19" s="41">
        <f t="shared" si="12"/>
        <v>26688.7</v>
      </c>
      <c r="I19" s="35">
        <f t="shared" si="4"/>
        <v>90.954230992059436</v>
      </c>
      <c r="J19" s="35">
        <f t="shared" si="5"/>
        <v>69.616218317078321</v>
      </c>
      <c r="K19" s="35">
        <f t="shared" si="6"/>
        <v>98.366861026544498</v>
      </c>
    </row>
    <row r="20" spans="1:11">
      <c r="A20" s="7" t="s">
        <v>34</v>
      </c>
      <c r="B20" s="10">
        <v>3</v>
      </c>
      <c r="C20" s="10">
        <v>4</v>
      </c>
      <c r="D20" s="23">
        <v>4874.5</v>
      </c>
      <c r="E20" s="12">
        <v>6487.4</v>
      </c>
      <c r="F20" s="23">
        <v>6535.8</v>
      </c>
      <c r="G20" s="42">
        <v>4711</v>
      </c>
      <c r="H20" s="42">
        <v>4474.2</v>
      </c>
      <c r="I20" s="36">
        <f t="shared" si="4"/>
        <v>94.973466355338559</v>
      </c>
      <c r="J20" s="36">
        <f t="shared" si="5"/>
        <v>68.456807123840989</v>
      </c>
      <c r="K20" s="36">
        <f t="shared" si="6"/>
        <v>91.787875679556876</v>
      </c>
    </row>
    <row r="21" spans="1:11">
      <c r="A21" s="7" t="s">
        <v>57</v>
      </c>
      <c r="B21" s="10">
        <v>3</v>
      </c>
      <c r="C21" s="10">
        <v>9</v>
      </c>
      <c r="D21" s="23">
        <v>19131.900000000001</v>
      </c>
      <c r="E21" s="12">
        <v>26682.400000000001</v>
      </c>
      <c r="F21" s="23">
        <v>27527.9</v>
      </c>
      <c r="G21" s="42">
        <v>21747</v>
      </c>
      <c r="H21" s="42">
        <v>19510.400000000001</v>
      </c>
      <c r="I21" s="36">
        <f t="shared" si="4"/>
        <v>89.715363038580037</v>
      </c>
      <c r="J21" s="36">
        <f t="shared" si="5"/>
        <v>70.87500317859336</v>
      </c>
      <c r="K21" s="36">
        <f t="shared" si="6"/>
        <v>101.97837120202384</v>
      </c>
    </row>
    <row r="22" spans="1:11" ht="36">
      <c r="A22" s="7" t="s">
        <v>33</v>
      </c>
      <c r="B22" s="10">
        <v>3</v>
      </c>
      <c r="C22" s="10">
        <v>14</v>
      </c>
      <c r="D22" s="23">
        <v>3125.4</v>
      </c>
      <c r="E22" s="12">
        <v>5404.2</v>
      </c>
      <c r="F22" s="23">
        <v>4273.2</v>
      </c>
      <c r="G22" s="42">
        <v>2885</v>
      </c>
      <c r="H22" s="42">
        <v>2704.1</v>
      </c>
      <c r="I22" s="36">
        <f t="shared" si="4"/>
        <v>93.729636048526871</v>
      </c>
      <c r="J22" s="36">
        <f t="shared" si="5"/>
        <v>63.280445567724421</v>
      </c>
      <c r="K22" s="36">
        <f t="shared" si="6"/>
        <v>86.520125423945728</v>
      </c>
    </row>
    <row r="23" spans="1:11">
      <c r="A23" s="6" t="s">
        <v>32</v>
      </c>
      <c r="B23" s="9">
        <v>4</v>
      </c>
      <c r="C23" s="9"/>
      <c r="D23" s="13">
        <f t="shared" ref="D23" si="13">SUM(D24:D29)</f>
        <v>188221.80000000002</v>
      </c>
      <c r="E23" s="13">
        <f>SUM(E24:E29)</f>
        <v>308482.5</v>
      </c>
      <c r="F23" s="13">
        <f t="shared" ref="F23:H23" si="14">SUM(F24:F29)</f>
        <v>356498.30000000005</v>
      </c>
      <c r="G23" s="41">
        <f t="shared" si="14"/>
        <v>264376.3</v>
      </c>
      <c r="H23" s="41">
        <f t="shared" si="14"/>
        <v>232828.80000000002</v>
      </c>
      <c r="I23" s="35">
        <f t="shared" si="4"/>
        <v>88.067198156566988</v>
      </c>
      <c r="J23" s="35">
        <f t="shared" si="5"/>
        <v>65.309932754237536</v>
      </c>
      <c r="K23" s="35">
        <f t="shared" si="6"/>
        <v>123.69916768408335</v>
      </c>
    </row>
    <row r="24" spans="1:11">
      <c r="A24" s="7" t="s">
        <v>31</v>
      </c>
      <c r="B24" s="10">
        <v>4</v>
      </c>
      <c r="C24" s="10">
        <v>1</v>
      </c>
      <c r="D24" s="23">
        <v>8722.2999999999993</v>
      </c>
      <c r="E24" s="12">
        <v>13927.6</v>
      </c>
      <c r="F24" s="23">
        <v>14727.6</v>
      </c>
      <c r="G24" s="42">
        <v>12071.9</v>
      </c>
      <c r="H24" s="42">
        <v>9881.9</v>
      </c>
      <c r="I24" s="36">
        <f t="shared" si="4"/>
        <v>81.858696642616323</v>
      </c>
      <c r="J24" s="36">
        <f t="shared" si="5"/>
        <v>67.097829924767112</v>
      </c>
      <c r="K24" s="36">
        <f t="shared" si="6"/>
        <v>113.29465851896863</v>
      </c>
    </row>
    <row r="25" spans="1:11">
      <c r="A25" s="7" t="s">
        <v>30</v>
      </c>
      <c r="B25" s="10">
        <v>4</v>
      </c>
      <c r="C25" s="10">
        <v>5</v>
      </c>
      <c r="D25" s="23">
        <v>23552.400000000001</v>
      </c>
      <c r="E25" s="12">
        <v>46148.6</v>
      </c>
      <c r="F25" s="23">
        <v>53566.7</v>
      </c>
      <c r="G25" s="42">
        <v>41642.400000000001</v>
      </c>
      <c r="H25" s="42">
        <v>37424.1</v>
      </c>
      <c r="I25" s="36">
        <f t="shared" si="4"/>
        <v>89.87018039306092</v>
      </c>
      <c r="J25" s="36">
        <f t="shared" si="5"/>
        <v>69.864486705359866</v>
      </c>
      <c r="K25" s="36">
        <f t="shared" si="6"/>
        <v>158.89718245274364</v>
      </c>
    </row>
    <row r="26" spans="1:11">
      <c r="A26" s="7" t="s">
        <v>29</v>
      </c>
      <c r="B26" s="10">
        <v>4</v>
      </c>
      <c r="C26" s="10">
        <v>8</v>
      </c>
      <c r="D26" s="23">
        <v>11464.9</v>
      </c>
      <c r="E26" s="12">
        <v>15570</v>
      </c>
      <c r="F26" s="23">
        <v>17088.900000000001</v>
      </c>
      <c r="G26" s="42">
        <v>13121.7</v>
      </c>
      <c r="H26" s="42">
        <v>12876.3</v>
      </c>
      <c r="I26" s="36">
        <f t="shared" si="4"/>
        <v>98.129815496467671</v>
      </c>
      <c r="J26" s="36">
        <f t="shared" si="5"/>
        <v>75.348910696416965</v>
      </c>
      <c r="K26" s="36">
        <f t="shared" si="6"/>
        <v>112.31061762422698</v>
      </c>
    </row>
    <row r="27" spans="1:11">
      <c r="A27" s="7" t="s">
        <v>58</v>
      </c>
      <c r="B27" s="10">
        <v>4</v>
      </c>
      <c r="C27" s="10">
        <v>9</v>
      </c>
      <c r="D27" s="23">
        <v>81204.5</v>
      </c>
      <c r="E27" s="12">
        <v>131150.1</v>
      </c>
      <c r="F27" s="23">
        <v>162146.20000000001</v>
      </c>
      <c r="G27" s="42">
        <v>111771.3</v>
      </c>
      <c r="H27" s="42">
        <v>90507.7</v>
      </c>
      <c r="I27" s="36">
        <f t="shared" si="4"/>
        <v>80.975796112239891</v>
      </c>
      <c r="J27" s="36">
        <f t="shared" si="5"/>
        <v>55.818576075171656</v>
      </c>
      <c r="K27" s="36">
        <f t="shared" si="6"/>
        <v>111.4565079521455</v>
      </c>
    </row>
    <row r="28" spans="1:11">
      <c r="A28" s="7" t="s">
        <v>28</v>
      </c>
      <c r="B28" s="10">
        <v>4</v>
      </c>
      <c r="C28" s="10">
        <v>10</v>
      </c>
      <c r="D28" s="23">
        <v>4395.6000000000004</v>
      </c>
      <c r="E28" s="12">
        <v>5326.1</v>
      </c>
      <c r="F28" s="23">
        <v>7512.9</v>
      </c>
      <c r="G28" s="42">
        <v>6588.2</v>
      </c>
      <c r="H28" s="42">
        <v>4985.7</v>
      </c>
      <c r="I28" s="36">
        <f t="shared" si="4"/>
        <v>75.676208979690955</v>
      </c>
      <c r="J28" s="36">
        <f t="shared" si="5"/>
        <v>66.361857604919535</v>
      </c>
      <c r="K28" s="36">
        <f t="shared" si="6"/>
        <v>113.4247884247884</v>
      </c>
    </row>
    <row r="29" spans="1:11" ht="24">
      <c r="A29" s="7" t="s">
        <v>27</v>
      </c>
      <c r="B29" s="10">
        <v>4</v>
      </c>
      <c r="C29" s="10">
        <v>12</v>
      </c>
      <c r="D29" s="23">
        <v>58882.1</v>
      </c>
      <c r="E29" s="12">
        <v>96360.1</v>
      </c>
      <c r="F29" s="23">
        <v>101456</v>
      </c>
      <c r="G29" s="42">
        <v>79180.800000000003</v>
      </c>
      <c r="H29" s="42">
        <v>77153.100000000006</v>
      </c>
      <c r="I29" s="36">
        <f t="shared" si="4"/>
        <v>97.439151915615909</v>
      </c>
      <c r="J29" s="36">
        <f t="shared" si="5"/>
        <v>76.045872102192092</v>
      </c>
      <c r="K29" s="36">
        <f t="shared" si="6"/>
        <v>131.02980362453107</v>
      </c>
    </row>
    <row r="30" spans="1:11" ht="24">
      <c r="A30" s="6" t="s">
        <v>26</v>
      </c>
      <c r="B30" s="9">
        <v>5</v>
      </c>
      <c r="C30" s="9">
        <v>0</v>
      </c>
      <c r="D30" s="13">
        <f t="shared" ref="D30" si="15">SUM(D31:D34)</f>
        <v>380082.4</v>
      </c>
      <c r="E30" s="13">
        <f>SUM(E31:E34)</f>
        <v>312961.8</v>
      </c>
      <c r="F30" s="13">
        <f t="shared" ref="F30:H30" si="16">SUM(F31:F34)</f>
        <v>578032</v>
      </c>
      <c r="G30" s="41">
        <f t="shared" si="16"/>
        <v>471394.4</v>
      </c>
      <c r="H30" s="41">
        <f t="shared" si="16"/>
        <v>370602.89999999997</v>
      </c>
      <c r="I30" s="35">
        <f t="shared" si="4"/>
        <v>78.618435008986097</v>
      </c>
      <c r="J30" s="35">
        <f t="shared" si="5"/>
        <v>64.11459919174024</v>
      </c>
      <c r="K30" s="35">
        <f t="shared" si="6"/>
        <v>97.505935555027008</v>
      </c>
    </row>
    <row r="31" spans="1:11">
      <c r="A31" s="7" t="s">
        <v>25</v>
      </c>
      <c r="B31" s="10">
        <v>5</v>
      </c>
      <c r="C31" s="10">
        <v>1</v>
      </c>
      <c r="D31" s="23">
        <v>125712.4</v>
      </c>
      <c r="E31" s="12">
        <v>32129.599999999999</v>
      </c>
      <c r="F31" s="23">
        <v>76160.100000000006</v>
      </c>
      <c r="G31" s="42">
        <v>58017.9</v>
      </c>
      <c r="H31" s="42">
        <v>54371</v>
      </c>
      <c r="I31" s="36">
        <f t="shared" si="4"/>
        <v>93.714181313008567</v>
      </c>
      <c r="J31" s="36">
        <f t="shared" si="5"/>
        <v>71.390399960084082</v>
      </c>
      <c r="K31" s="36">
        <f t="shared" si="6"/>
        <v>43.250307845526777</v>
      </c>
    </row>
    <row r="32" spans="1:11">
      <c r="A32" s="7" t="s">
        <v>24</v>
      </c>
      <c r="B32" s="10">
        <v>5</v>
      </c>
      <c r="C32" s="10">
        <v>2</v>
      </c>
      <c r="D32" s="23">
        <v>32440.799999999999</v>
      </c>
      <c r="E32" s="12">
        <v>36330.400000000001</v>
      </c>
      <c r="F32" s="23">
        <v>48873.9</v>
      </c>
      <c r="G32" s="42">
        <v>31549.599999999999</v>
      </c>
      <c r="H32" s="42">
        <v>16769.5</v>
      </c>
      <c r="I32" s="36">
        <f t="shared" si="4"/>
        <v>53.152813347871287</v>
      </c>
      <c r="J32" s="36">
        <f t="shared" si="5"/>
        <v>34.311769676657683</v>
      </c>
      <c r="K32" s="36">
        <f t="shared" si="6"/>
        <v>51.692621636950996</v>
      </c>
    </row>
    <row r="33" spans="1:11">
      <c r="A33" s="7" t="s">
        <v>23</v>
      </c>
      <c r="B33" s="10">
        <v>5</v>
      </c>
      <c r="C33" s="10">
        <v>3</v>
      </c>
      <c r="D33" s="23">
        <v>148084.1</v>
      </c>
      <c r="E33" s="12">
        <v>137202.5</v>
      </c>
      <c r="F33" s="23">
        <v>342552.4</v>
      </c>
      <c r="G33" s="42">
        <v>298195.40000000002</v>
      </c>
      <c r="H33" s="42">
        <v>218151.6</v>
      </c>
      <c r="I33" s="36">
        <f t="shared" si="4"/>
        <v>73.1572653367557</v>
      </c>
      <c r="J33" s="36">
        <f t="shared" si="5"/>
        <v>63.684154599413112</v>
      </c>
      <c r="K33" s="36">
        <f t="shared" si="6"/>
        <v>147.31601839765375</v>
      </c>
    </row>
    <row r="34" spans="1:11" ht="24">
      <c r="A34" s="7" t="s">
        <v>22</v>
      </c>
      <c r="B34" s="10">
        <v>5</v>
      </c>
      <c r="C34" s="10">
        <v>5</v>
      </c>
      <c r="D34" s="23">
        <v>73845.100000000006</v>
      </c>
      <c r="E34" s="12">
        <v>107299.3</v>
      </c>
      <c r="F34" s="23">
        <v>110445.6</v>
      </c>
      <c r="G34" s="42">
        <v>83631.5</v>
      </c>
      <c r="H34" s="42">
        <v>81310.8</v>
      </c>
      <c r="I34" s="36">
        <f t="shared" si="4"/>
        <v>97.225088632871589</v>
      </c>
      <c r="J34" s="36">
        <f t="shared" si="5"/>
        <v>73.620678415437098</v>
      </c>
      <c r="K34" s="36">
        <f t="shared" si="6"/>
        <v>110.10994636069285</v>
      </c>
    </row>
    <row r="35" spans="1:11">
      <c r="A35" s="6" t="s">
        <v>21</v>
      </c>
      <c r="B35" s="9">
        <v>6</v>
      </c>
      <c r="C35" s="9">
        <v>0</v>
      </c>
      <c r="D35" s="13">
        <f t="shared" ref="D35:H35" si="17">D36</f>
        <v>802.3</v>
      </c>
      <c r="E35" s="13">
        <f>E36</f>
        <v>795</v>
      </c>
      <c r="F35" s="13">
        <f t="shared" si="17"/>
        <v>850.9</v>
      </c>
      <c r="G35" s="41">
        <f t="shared" si="17"/>
        <v>810.9</v>
      </c>
      <c r="H35" s="41">
        <f t="shared" si="17"/>
        <v>763.9</v>
      </c>
      <c r="I35" s="35">
        <v>0</v>
      </c>
      <c r="J35" s="35">
        <f t="shared" si="5"/>
        <v>89.775531789869547</v>
      </c>
      <c r="K35" s="35">
        <f t="shared" si="6"/>
        <v>95.213760438738632</v>
      </c>
    </row>
    <row r="36" spans="1:11" ht="24">
      <c r="A36" s="7" t="s">
        <v>20</v>
      </c>
      <c r="B36" s="10">
        <v>6</v>
      </c>
      <c r="C36" s="10">
        <v>5</v>
      </c>
      <c r="D36" s="23">
        <v>802.3</v>
      </c>
      <c r="E36" s="12">
        <v>795</v>
      </c>
      <c r="F36" s="23">
        <v>850.9</v>
      </c>
      <c r="G36" s="42">
        <v>810.9</v>
      </c>
      <c r="H36" s="42">
        <v>763.9</v>
      </c>
      <c r="I36" s="36">
        <v>0</v>
      </c>
      <c r="J36" s="36">
        <f t="shared" si="5"/>
        <v>89.775531789869547</v>
      </c>
      <c r="K36" s="36">
        <f t="shared" si="6"/>
        <v>95.213760438738632</v>
      </c>
    </row>
    <row r="37" spans="1:11">
      <c r="A37" s="6" t="s">
        <v>19</v>
      </c>
      <c r="B37" s="9">
        <v>7</v>
      </c>
      <c r="C37" s="9">
        <v>0</v>
      </c>
      <c r="D37" s="13">
        <f t="shared" ref="D37" si="18">SUM(D38:D42)</f>
        <v>1231276.7</v>
      </c>
      <c r="E37" s="13">
        <f>SUM(E38:E42)</f>
        <v>2031218.4999999998</v>
      </c>
      <c r="F37" s="13">
        <f t="shared" ref="F37:H37" si="19">SUM(F38:F42)</f>
        <v>2104422.2999999998</v>
      </c>
      <c r="G37" s="41">
        <f t="shared" si="19"/>
        <v>1478201.3999999997</v>
      </c>
      <c r="H37" s="41">
        <f t="shared" si="19"/>
        <v>1427260.6</v>
      </c>
      <c r="I37" s="35">
        <f t="shared" si="4"/>
        <v>96.553866069941506</v>
      </c>
      <c r="J37" s="35">
        <f t="shared" si="5"/>
        <v>67.821967102325431</v>
      </c>
      <c r="K37" s="35">
        <f t="shared" si="6"/>
        <v>115.91712894429011</v>
      </c>
    </row>
    <row r="38" spans="1:11">
      <c r="A38" s="7" t="s">
        <v>18</v>
      </c>
      <c r="B38" s="10">
        <v>7</v>
      </c>
      <c r="C38" s="10">
        <v>1</v>
      </c>
      <c r="D38" s="23">
        <v>494502.7</v>
      </c>
      <c r="E38" s="12">
        <v>686166.1</v>
      </c>
      <c r="F38" s="23">
        <v>711631.7</v>
      </c>
      <c r="G38" s="42">
        <v>516182.4</v>
      </c>
      <c r="H38" s="42">
        <v>511311.9</v>
      </c>
      <c r="I38" s="36">
        <f t="shared" si="4"/>
        <v>99.056438189291228</v>
      </c>
      <c r="J38" s="36">
        <f t="shared" si="5"/>
        <v>71.850635658866807</v>
      </c>
      <c r="K38" s="36">
        <f t="shared" si="6"/>
        <v>103.39921298710806</v>
      </c>
    </row>
    <row r="39" spans="1:11">
      <c r="A39" s="7" t="s">
        <v>17</v>
      </c>
      <c r="B39" s="10">
        <v>7</v>
      </c>
      <c r="C39" s="10">
        <v>2</v>
      </c>
      <c r="D39" s="23">
        <v>571725.30000000005</v>
      </c>
      <c r="E39" s="12">
        <v>1110935.3999999999</v>
      </c>
      <c r="F39" s="23">
        <v>1152480.2</v>
      </c>
      <c r="G39" s="42">
        <v>793292</v>
      </c>
      <c r="H39" s="42">
        <v>764888.7</v>
      </c>
      <c r="I39" s="36">
        <f t="shared" si="4"/>
        <v>96.419565557197089</v>
      </c>
      <c r="J39" s="36">
        <f t="shared" si="5"/>
        <v>66.368923301241963</v>
      </c>
      <c r="K39" s="36">
        <f t="shared" si="6"/>
        <v>133.78605074849756</v>
      </c>
    </row>
    <row r="40" spans="1:11">
      <c r="A40" s="7" t="s">
        <v>16</v>
      </c>
      <c r="B40" s="10">
        <v>7</v>
      </c>
      <c r="C40" s="10">
        <v>3</v>
      </c>
      <c r="D40" s="23">
        <v>114465.5</v>
      </c>
      <c r="E40" s="12">
        <v>156590.39999999999</v>
      </c>
      <c r="F40" s="23">
        <v>165409.60000000001</v>
      </c>
      <c r="G40" s="42">
        <v>110521.2</v>
      </c>
      <c r="H40" s="42">
        <v>97199.8</v>
      </c>
      <c r="I40" s="36">
        <f t="shared" si="4"/>
        <v>87.946746868474108</v>
      </c>
      <c r="J40" s="36">
        <f t="shared" si="5"/>
        <v>58.763094765962798</v>
      </c>
      <c r="K40" s="36">
        <f t="shared" si="6"/>
        <v>84.916241138159535</v>
      </c>
    </row>
    <row r="41" spans="1:11">
      <c r="A41" s="7" t="s">
        <v>15</v>
      </c>
      <c r="B41" s="10">
        <v>7</v>
      </c>
      <c r="C41" s="10">
        <v>7</v>
      </c>
      <c r="D41" s="23">
        <v>15326.4</v>
      </c>
      <c r="E41" s="12">
        <v>26050.400000000001</v>
      </c>
      <c r="F41" s="23">
        <v>24673.4</v>
      </c>
      <c r="G41" s="42">
        <v>21609.9</v>
      </c>
      <c r="H41" s="42">
        <v>20489.2</v>
      </c>
      <c r="I41" s="36">
        <f t="shared" si="4"/>
        <v>94.813951013193019</v>
      </c>
      <c r="J41" s="36">
        <f t="shared" si="5"/>
        <v>83.041656196551756</v>
      </c>
      <c r="K41" s="36">
        <f t="shared" si="6"/>
        <v>133.68566656227165</v>
      </c>
    </row>
    <row r="42" spans="1:11">
      <c r="A42" s="7" t="s">
        <v>14</v>
      </c>
      <c r="B42" s="10">
        <v>7</v>
      </c>
      <c r="C42" s="10">
        <v>9</v>
      </c>
      <c r="D42" s="23">
        <v>35256.800000000003</v>
      </c>
      <c r="E42" s="12">
        <v>51476.2</v>
      </c>
      <c r="F42" s="23">
        <v>50227.4</v>
      </c>
      <c r="G42" s="42">
        <v>36595.9</v>
      </c>
      <c r="H42" s="42">
        <v>33371</v>
      </c>
      <c r="I42" s="36">
        <f t="shared" si="4"/>
        <v>91.187810656385011</v>
      </c>
      <c r="J42" s="36">
        <f t="shared" si="5"/>
        <v>66.439831645675469</v>
      </c>
      <c r="K42" s="36">
        <f t="shared" si="6"/>
        <v>94.651244582605329</v>
      </c>
    </row>
    <row r="43" spans="1:11">
      <c r="A43" s="6" t="s">
        <v>13</v>
      </c>
      <c r="B43" s="9">
        <v>8</v>
      </c>
      <c r="C43" s="9">
        <v>0</v>
      </c>
      <c r="D43" s="13">
        <f t="shared" ref="D43" si="20">SUM(D44:D45)</f>
        <v>121928.6</v>
      </c>
      <c r="E43" s="13">
        <f>SUM(E44:E45)</f>
        <v>187812.5</v>
      </c>
      <c r="F43" s="13">
        <f t="shared" ref="F43:H43" si="21">SUM(F44:F45)</f>
        <v>193522</v>
      </c>
      <c r="G43" s="41">
        <f t="shared" si="21"/>
        <v>143263</v>
      </c>
      <c r="H43" s="41">
        <f t="shared" si="21"/>
        <v>130934.79999999999</v>
      </c>
      <c r="I43" s="35">
        <f t="shared" si="4"/>
        <v>91.394707635607233</v>
      </c>
      <c r="J43" s="35">
        <f t="shared" si="5"/>
        <v>67.658870826055946</v>
      </c>
      <c r="K43" s="35">
        <f t="shared" si="6"/>
        <v>107.38645403949522</v>
      </c>
    </row>
    <row r="44" spans="1:11">
      <c r="A44" s="7" t="s">
        <v>12</v>
      </c>
      <c r="B44" s="10">
        <v>8</v>
      </c>
      <c r="C44" s="10">
        <v>1</v>
      </c>
      <c r="D44" s="23">
        <v>121654.6</v>
      </c>
      <c r="E44" s="12">
        <v>187467.9</v>
      </c>
      <c r="F44" s="23">
        <v>193177.4</v>
      </c>
      <c r="G44" s="42">
        <v>142943.70000000001</v>
      </c>
      <c r="H44" s="42">
        <v>130680.9</v>
      </c>
      <c r="I44" s="36">
        <f t="shared" si="4"/>
        <v>91.421237871973361</v>
      </c>
      <c r="J44" s="36">
        <f t="shared" si="5"/>
        <v>67.648130681953475</v>
      </c>
      <c r="K44" s="36">
        <f t="shared" si="6"/>
        <v>107.41961257527457</v>
      </c>
    </row>
    <row r="45" spans="1:11" ht="24">
      <c r="A45" s="7" t="s">
        <v>11</v>
      </c>
      <c r="B45" s="10">
        <v>8</v>
      </c>
      <c r="C45" s="10">
        <v>4</v>
      </c>
      <c r="D45" s="23">
        <v>274</v>
      </c>
      <c r="E45" s="12">
        <v>344.6</v>
      </c>
      <c r="F45" s="23">
        <v>344.6</v>
      </c>
      <c r="G45" s="42">
        <v>319.3</v>
      </c>
      <c r="H45" s="42">
        <v>253.9</v>
      </c>
      <c r="I45" s="36">
        <f t="shared" si="4"/>
        <v>79.517694957720011</v>
      </c>
      <c r="J45" s="36">
        <f t="shared" si="5"/>
        <v>73.679628554846204</v>
      </c>
      <c r="K45" s="36">
        <f t="shared" si="6"/>
        <v>92.664233576642346</v>
      </c>
    </row>
    <row r="46" spans="1:11">
      <c r="A46" s="6" t="s">
        <v>10</v>
      </c>
      <c r="B46" s="9">
        <v>9</v>
      </c>
      <c r="C46" s="9">
        <v>0</v>
      </c>
      <c r="D46" s="13">
        <f>D48+D47</f>
        <v>0</v>
      </c>
      <c r="E46" s="13">
        <f t="shared" ref="E46:H46" si="22">E48+E47</f>
        <v>828.5</v>
      </c>
      <c r="F46" s="13">
        <f t="shared" si="22"/>
        <v>1938.9</v>
      </c>
      <c r="G46" s="13">
        <f t="shared" si="22"/>
        <v>535.4</v>
      </c>
      <c r="H46" s="13">
        <f t="shared" si="22"/>
        <v>476.2</v>
      </c>
      <c r="I46" s="36">
        <v>0</v>
      </c>
      <c r="J46" s="36">
        <f t="shared" si="5"/>
        <v>24.560317705915725</v>
      </c>
      <c r="K46" s="36">
        <v>0</v>
      </c>
    </row>
    <row r="47" spans="1:11" s="54" customFormat="1">
      <c r="A47" s="7" t="s">
        <v>59</v>
      </c>
      <c r="B47" s="10">
        <v>9</v>
      </c>
      <c r="C47" s="10">
        <v>7</v>
      </c>
      <c r="D47" s="23">
        <v>0</v>
      </c>
      <c r="E47" s="12">
        <v>0</v>
      </c>
      <c r="F47" s="12">
        <v>405.4</v>
      </c>
      <c r="G47" s="23">
        <v>405.4</v>
      </c>
      <c r="H47" s="42">
        <v>346.2</v>
      </c>
      <c r="I47" s="36">
        <v>0</v>
      </c>
      <c r="J47" s="36">
        <f t="shared" ref="J47" si="23">(H47/F47)*100</f>
        <v>85.397138628515052</v>
      </c>
      <c r="K47" s="36">
        <v>0</v>
      </c>
    </row>
    <row r="48" spans="1:11">
      <c r="A48" s="7" t="s">
        <v>9</v>
      </c>
      <c r="B48" s="10">
        <v>9</v>
      </c>
      <c r="C48" s="10">
        <v>9</v>
      </c>
      <c r="D48" s="23">
        <v>0</v>
      </c>
      <c r="E48" s="12">
        <v>828.5</v>
      </c>
      <c r="F48" s="23">
        <v>1533.5</v>
      </c>
      <c r="G48" s="42">
        <v>130</v>
      </c>
      <c r="H48" s="42">
        <v>130</v>
      </c>
      <c r="I48" s="36">
        <v>0</v>
      </c>
      <c r="J48" s="36">
        <f t="shared" si="5"/>
        <v>8.4773394196283025</v>
      </c>
      <c r="K48" s="36">
        <v>0</v>
      </c>
    </row>
    <row r="49" spans="1:11">
      <c r="A49" s="6" t="s">
        <v>8</v>
      </c>
      <c r="B49" s="9">
        <v>10</v>
      </c>
      <c r="C49" s="9">
        <v>0</v>
      </c>
      <c r="D49" s="13">
        <f t="shared" ref="D49" si="24">SUM(D50:D53)</f>
        <v>173035.6</v>
      </c>
      <c r="E49" s="13">
        <f>SUM(E50:E53)</f>
        <v>224192.1</v>
      </c>
      <c r="F49" s="13">
        <f t="shared" ref="F49:H49" si="25">SUM(F50:F53)</f>
        <v>210347.6</v>
      </c>
      <c r="G49" s="41">
        <f t="shared" si="25"/>
        <v>161688.69999999998</v>
      </c>
      <c r="H49" s="41">
        <f t="shared" si="25"/>
        <v>135956.6</v>
      </c>
      <c r="I49" s="35">
        <f t="shared" si="4"/>
        <v>84.085406092076951</v>
      </c>
      <c r="J49" s="35">
        <f t="shared" si="5"/>
        <v>64.634253017386456</v>
      </c>
      <c r="K49" s="35">
        <f t="shared" si="6"/>
        <v>78.571461595186193</v>
      </c>
    </row>
    <row r="50" spans="1:11">
      <c r="A50" s="7" t="s">
        <v>7</v>
      </c>
      <c r="B50" s="10">
        <v>10</v>
      </c>
      <c r="C50" s="10">
        <v>1</v>
      </c>
      <c r="D50" s="23">
        <v>3544</v>
      </c>
      <c r="E50" s="12">
        <v>5227.7</v>
      </c>
      <c r="F50" s="23">
        <v>5227.7</v>
      </c>
      <c r="G50" s="42">
        <v>3877.2</v>
      </c>
      <c r="H50" s="42">
        <v>3659.3</v>
      </c>
      <c r="I50" s="36">
        <f t="shared" si="4"/>
        <v>94.37996492314042</v>
      </c>
      <c r="J50" s="36">
        <f t="shared" si="5"/>
        <v>69.998278401591534</v>
      </c>
      <c r="K50" s="36">
        <f t="shared" si="6"/>
        <v>103.25338600451468</v>
      </c>
    </row>
    <row r="51" spans="1:11">
      <c r="A51" s="7" t="s">
        <v>6</v>
      </c>
      <c r="B51" s="10">
        <v>10</v>
      </c>
      <c r="C51" s="10">
        <v>3</v>
      </c>
      <c r="D51" s="23">
        <v>46526.3</v>
      </c>
      <c r="E51" s="12">
        <v>13282.2</v>
      </c>
      <c r="F51" s="23">
        <v>13467.5</v>
      </c>
      <c r="G51" s="42">
        <v>12437.2</v>
      </c>
      <c r="H51" s="42">
        <v>858.2</v>
      </c>
      <c r="I51" s="36">
        <f t="shared" si="4"/>
        <v>6.9002669411121476</v>
      </c>
      <c r="J51" s="36">
        <f t="shared" si="5"/>
        <v>6.3723779469092259</v>
      </c>
      <c r="K51" s="36">
        <f t="shared" si="6"/>
        <v>1.8445481372900918</v>
      </c>
    </row>
    <row r="52" spans="1:11">
      <c r="A52" s="7" t="s">
        <v>5</v>
      </c>
      <c r="B52" s="10">
        <v>10</v>
      </c>
      <c r="C52" s="10">
        <v>4</v>
      </c>
      <c r="D52" s="23">
        <v>111748.3</v>
      </c>
      <c r="E52" s="12">
        <v>175192.5</v>
      </c>
      <c r="F52" s="23">
        <v>171560.6</v>
      </c>
      <c r="G52" s="42">
        <v>132629</v>
      </c>
      <c r="H52" s="42">
        <v>119717</v>
      </c>
      <c r="I52" s="36">
        <f t="shared" si="4"/>
        <v>90.264572604784775</v>
      </c>
      <c r="J52" s="36">
        <f t="shared" si="5"/>
        <v>69.781173532850787</v>
      </c>
      <c r="K52" s="36">
        <f t="shared" si="6"/>
        <v>107.13093622005883</v>
      </c>
    </row>
    <row r="53" spans="1:11" ht="11.25" customHeight="1">
      <c r="A53" s="7" t="s">
        <v>4</v>
      </c>
      <c r="B53" s="10">
        <v>10</v>
      </c>
      <c r="C53" s="10">
        <v>6</v>
      </c>
      <c r="D53" s="23">
        <v>11217</v>
      </c>
      <c r="E53" s="12">
        <v>30489.7</v>
      </c>
      <c r="F53" s="23">
        <v>20091.8</v>
      </c>
      <c r="G53" s="42">
        <v>12745.3</v>
      </c>
      <c r="H53" s="42">
        <v>11722.1</v>
      </c>
      <c r="I53" s="36">
        <f t="shared" si="4"/>
        <v>91.971942598448067</v>
      </c>
      <c r="J53" s="36">
        <f t="shared" si="5"/>
        <v>58.342706974984829</v>
      </c>
      <c r="K53" s="36">
        <f t="shared" si="6"/>
        <v>104.50298653829009</v>
      </c>
    </row>
    <row r="54" spans="1:11">
      <c r="A54" s="6" t="s">
        <v>3</v>
      </c>
      <c r="B54" s="9">
        <v>11</v>
      </c>
      <c r="C54" s="9">
        <v>0</v>
      </c>
      <c r="D54" s="13">
        <f>D55+D56</f>
        <v>125605.79999999999</v>
      </c>
      <c r="E54" s="13">
        <f>E55+E56</f>
        <v>164564.20000000001</v>
      </c>
      <c r="F54" s="13">
        <f>F55+F56</f>
        <v>169053.80000000002</v>
      </c>
      <c r="G54" s="41">
        <f>G55+G56</f>
        <v>130755.8</v>
      </c>
      <c r="H54" s="41">
        <f>H55+H56</f>
        <v>128285</v>
      </c>
      <c r="I54" s="35">
        <f t="shared" si="4"/>
        <v>98.11037062983057</v>
      </c>
      <c r="J54" s="35">
        <f t="shared" si="5"/>
        <v>75.884126828264129</v>
      </c>
      <c r="K54" s="35">
        <f t="shared" si="6"/>
        <v>102.13302251966073</v>
      </c>
    </row>
    <row r="55" spans="1:11">
      <c r="A55" s="7" t="s">
        <v>50</v>
      </c>
      <c r="B55" s="10">
        <v>11</v>
      </c>
      <c r="C55" s="10">
        <v>1</v>
      </c>
      <c r="D55" s="23">
        <v>114149.9</v>
      </c>
      <c r="E55" s="12">
        <v>160335.70000000001</v>
      </c>
      <c r="F55" s="23">
        <v>165169.1</v>
      </c>
      <c r="G55" s="42">
        <v>126978.7</v>
      </c>
      <c r="H55" s="42">
        <v>124833.60000000001</v>
      </c>
      <c r="I55" s="36">
        <v>0</v>
      </c>
      <c r="J55" s="36">
        <f t="shared" si="5"/>
        <v>75.579269972410088</v>
      </c>
      <c r="K55" s="36">
        <v>0</v>
      </c>
    </row>
    <row r="56" spans="1:11">
      <c r="A56" s="7" t="s">
        <v>2</v>
      </c>
      <c r="B56" s="10">
        <v>11</v>
      </c>
      <c r="C56" s="10">
        <v>2</v>
      </c>
      <c r="D56" s="23">
        <v>11455.9</v>
      </c>
      <c r="E56" s="12">
        <v>4228.5</v>
      </c>
      <c r="F56" s="23">
        <v>3884.7</v>
      </c>
      <c r="G56" s="42">
        <v>3777.1</v>
      </c>
      <c r="H56" s="42">
        <v>3451.4</v>
      </c>
      <c r="I56" s="36">
        <f t="shared" si="4"/>
        <v>91.376982340949411</v>
      </c>
      <c r="J56" s="36">
        <f t="shared" si="5"/>
        <v>88.845985532988394</v>
      </c>
      <c r="K56" s="36">
        <f t="shared" si="6"/>
        <v>30.127707120348468</v>
      </c>
    </row>
    <row r="57" spans="1:11">
      <c r="A57" s="6" t="s">
        <v>1</v>
      </c>
      <c r="B57" s="9">
        <v>12</v>
      </c>
      <c r="C57" s="9">
        <v>0</v>
      </c>
      <c r="D57" s="13">
        <f t="shared" ref="D57" si="26">D58</f>
        <v>7016.5</v>
      </c>
      <c r="E57" s="13">
        <f>E58</f>
        <v>12094.9</v>
      </c>
      <c r="F57" s="13">
        <f t="shared" ref="F57:G57" si="27">F58</f>
        <v>11533.4</v>
      </c>
      <c r="G57" s="41">
        <f t="shared" si="27"/>
        <v>8477.9</v>
      </c>
      <c r="H57" s="41">
        <f t="shared" ref="H57" si="28">H58</f>
        <v>8216.1</v>
      </c>
      <c r="I57" s="35">
        <f t="shared" si="4"/>
        <v>96.911971124924818</v>
      </c>
      <c r="J57" s="35">
        <f t="shared" si="5"/>
        <v>71.237449494511594</v>
      </c>
      <c r="K57" s="35">
        <f t="shared" si="6"/>
        <v>117.09684315541938</v>
      </c>
    </row>
    <row r="58" spans="1:11">
      <c r="A58" s="7" t="s">
        <v>0</v>
      </c>
      <c r="B58" s="10">
        <v>12</v>
      </c>
      <c r="C58" s="10">
        <v>2</v>
      </c>
      <c r="D58" s="23">
        <v>7016.5</v>
      </c>
      <c r="E58" s="12">
        <v>12094.9</v>
      </c>
      <c r="F58" s="23">
        <v>11533.4</v>
      </c>
      <c r="G58" s="42">
        <v>8477.9</v>
      </c>
      <c r="H58" s="42">
        <v>8216.1</v>
      </c>
      <c r="I58" s="36">
        <f t="shared" si="4"/>
        <v>96.911971124924818</v>
      </c>
      <c r="J58" s="36">
        <f t="shared" si="5"/>
        <v>71.237449494511594</v>
      </c>
      <c r="K58" s="36">
        <f t="shared" si="6"/>
        <v>117.09684315541938</v>
      </c>
    </row>
    <row r="59" spans="1:11" ht="24.75" customHeight="1">
      <c r="A59" s="6" t="s">
        <v>48</v>
      </c>
      <c r="B59" s="14">
        <v>13</v>
      </c>
      <c r="C59" s="14">
        <v>0</v>
      </c>
      <c r="D59" s="13">
        <f t="shared" ref="D59" si="29">D60</f>
        <v>0</v>
      </c>
      <c r="E59" s="13">
        <f>E60</f>
        <v>1601.8</v>
      </c>
      <c r="F59" s="13">
        <f t="shared" ref="F59:G59" si="30">F60</f>
        <v>1601.8</v>
      </c>
      <c r="G59" s="41">
        <f t="shared" si="30"/>
        <v>1067.8</v>
      </c>
      <c r="H59" s="41">
        <f t="shared" ref="H59" si="31">H60</f>
        <v>0</v>
      </c>
      <c r="I59" s="35">
        <v>0</v>
      </c>
      <c r="J59" s="35">
        <f t="shared" si="5"/>
        <v>0</v>
      </c>
      <c r="K59" s="35">
        <v>0</v>
      </c>
    </row>
    <row r="60" spans="1:11" s="26" customFormat="1" ht="24">
      <c r="A60" s="7" t="s">
        <v>49</v>
      </c>
      <c r="B60" s="25">
        <v>13</v>
      </c>
      <c r="C60" s="25">
        <v>1</v>
      </c>
      <c r="D60" s="12">
        <v>0</v>
      </c>
      <c r="E60" s="12">
        <v>1601.8</v>
      </c>
      <c r="F60" s="12">
        <v>1601.8</v>
      </c>
      <c r="G60" s="43">
        <v>1067.8</v>
      </c>
      <c r="H60" s="43">
        <v>0</v>
      </c>
      <c r="I60" s="37">
        <v>0</v>
      </c>
      <c r="J60" s="37">
        <f t="shared" si="5"/>
        <v>0</v>
      </c>
      <c r="K60" s="37">
        <v>0</v>
      </c>
    </row>
    <row r="61" spans="1:11" ht="13.15" customHeight="1">
      <c r="A61" s="15"/>
      <c r="B61" s="19"/>
      <c r="C61" s="19"/>
      <c r="D61" s="19"/>
      <c r="E61" s="24"/>
      <c r="F61" s="24"/>
      <c r="G61" s="44"/>
      <c r="H61" s="44"/>
      <c r="I61" s="24"/>
      <c r="J61" s="24"/>
      <c r="K61" s="24"/>
    </row>
    <row r="62" spans="1:11" ht="13.15" customHeight="1">
      <c r="A62" s="55"/>
      <c r="B62" s="55"/>
      <c r="C62" s="55"/>
      <c r="D62" s="55"/>
      <c r="E62" s="55"/>
      <c r="F62" s="55"/>
      <c r="G62" s="55"/>
      <c r="H62" s="55"/>
      <c r="I62" s="29"/>
      <c r="J62" s="29"/>
      <c r="K62" s="29"/>
    </row>
    <row r="63" spans="1:11" ht="13.15" customHeight="1">
      <c r="A63" s="16"/>
      <c r="B63" s="20"/>
      <c r="C63" s="20"/>
      <c r="D63" s="20"/>
      <c r="E63" s="3"/>
      <c r="F63" s="16"/>
      <c r="G63" s="47"/>
      <c r="H63" s="45"/>
      <c r="I63" s="15"/>
      <c r="J63" s="15"/>
      <c r="K63" s="15"/>
    </row>
    <row r="64" spans="1:11" ht="13.15" customHeight="1">
      <c r="A64" s="17"/>
      <c r="B64" s="21"/>
      <c r="C64" s="21"/>
      <c r="D64" s="21"/>
      <c r="E64" s="4"/>
      <c r="F64" s="17"/>
      <c r="G64" s="46"/>
      <c r="H64" s="46"/>
      <c r="I64" s="17"/>
      <c r="J64" s="17"/>
      <c r="K64" s="17"/>
    </row>
    <row r="65" spans="1:11" ht="13.15" customHeight="1">
      <c r="A65" s="16"/>
      <c r="B65" s="20"/>
      <c r="C65" s="20"/>
      <c r="D65" s="20"/>
      <c r="E65" s="3"/>
      <c r="F65" s="16"/>
      <c r="G65" s="47"/>
      <c r="H65" s="45"/>
      <c r="I65" s="15"/>
      <c r="J65" s="15"/>
      <c r="K65" s="15"/>
    </row>
    <row r="66" spans="1:11" ht="13.15" customHeight="1">
      <c r="A66" s="16"/>
      <c r="B66" s="20"/>
      <c r="C66" s="20"/>
      <c r="D66" s="20"/>
      <c r="E66" s="3"/>
      <c r="F66" s="16"/>
      <c r="G66" s="47"/>
      <c r="H66" s="47"/>
      <c r="I66" s="16"/>
      <c r="J66" s="16"/>
      <c r="K66" s="16"/>
    </row>
    <row r="67" spans="1:11" ht="13.15" customHeight="1">
      <c r="A67" s="15"/>
      <c r="B67" s="19"/>
      <c r="C67" s="19"/>
      <c r="D67" s="19"/>
      <c r="E67" s="2"/>
      <c r="F67" s="15"/>
      <c r="G67" s="45"/>
      <c r="H67" s="45"/>
      <c r="I67" s="15"/>
      <c r="J67" s="15"/>
      <c r="K67" s="15"/>
    </row>
  </sheetData>
  <mergeCells count="8">
    <mergeCell ref="A62:H62"/>
    <mergeCell ref="A1:K1"/>
    <mergeCell ref="D3:D4"/>
    <mergeCell ref="C3:C4"/>
    <mergeCell ref="B3:B4"/>
    <mergeCell ref="A3:A4"/>
    <mergeCell ref="E3:J3"/>
    <mergeCell ref="K3:K4"/>
  </mergeCells>
  <pageMargins left="0.19685039370078741" right="0" top="0.59055118110236227" bottom="0.39370078740157483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Зорина</cp:lastModifiedBy>
  <cp:lastPrinted>2021-11-17T09:14:15Z</cp:lastPrinted>
  <dcterms:created xsi:type="dcterms:W3CDTF">2018-03-16T10:13:52Z</dcterms:created>
  <dcterms:modified xsi:type="dcterms:W3CDTF">2022-11-26T10:49:45Z</dcterms:modified>
</cp:coreProperties>
</file>