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1'!$7:$8</definedName>
    <definedName name="_xlnm.Print_Area" localSheetId="0">'приложение 1'!$A$1:$E$194</definedName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<sst xmlns="http://schemas.openxmlformats.org/spreadsheetml/2006/main" count="406" uniqueCount="390">
  <si>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</si>
  <si>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</si>
  <si>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</si>
  <si>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</si>
  <si>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</si>
  <si>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</si>
  <si>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</si>
  <si>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</si>
  <si>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</si>
  <si>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</si>
  <si>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</si>
  <si>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</si>
  <si>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</si>
  <si>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</si>
  <si>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</si>
  <si>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</si>
  <si>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</si>
  <si>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</si>
  <si>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</si>
  <si>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</si>
  <si>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</si>
  <si>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</si>
  <si>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</si>
  <si>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</si>
  <si>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</si>
  <si>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</si>
  <si>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</si>
  <si>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</si>
  <si>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</si>
  <si>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</si>
  <si>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</si>
  <si>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</si>
  <si>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</si>
  <si>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</si>
  <si>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</si>
  <si>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</si>
  <si>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</si>
  <si>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</si>
  <si>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</si>
  <si>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</si>
  <si>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</si>
  <si>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</si>
  <si>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</si>
  <si>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</si>
  <si>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</si>
  <si>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</si>
  <si>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</si>
  <si>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</si>
  <si>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</si>
  <si>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</si>
  <si>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</si>
  <si>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</si>
  <si>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</si>
  <si>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</si>
  <si>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</si>
  <si>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</si>
  <si>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</si>
  <si>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</si>
  <si>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</si>
  <si>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</si>
  <si>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</si>
  <si>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</si>
  <si>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</si>
  <si>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</si>
  <si>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</si>
  <si>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</si>
  <si>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</si>
  <si>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</si>
  <si>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</si>
  <si>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</si>
  <si>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</si>
  <si>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</si>
  <si>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</si>
  <si>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</si>
  <si>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</si>
  <si>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</si>
  <si>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</si>
  <si>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</si>
  <si>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</si>
  <si>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</si>
  <si>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</si>
  <si>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</si>
  <si>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</si>
  <si>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</si>
  <si>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</si>
  <si>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</si>
  <si>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</si>
  <si>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</si>
  <si>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</si>
  <si>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</si>
  <si>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</si>
  <si>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</si>
  <si>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</si>
  <si>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</si>
  <si>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</si>
  <si>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</si>
  <si>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</si>
  <si>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</si>
  <si>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</si>
  <si>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</si>
  <si>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</si>
  <si>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</si>
  <si>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</si>
  <si>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</si>
  <si>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</si>
  <si>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</si>
  <si>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</si>
  <si>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</si>
  <si>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</si>
  <si>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</si>
  <si>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</si>
  <si>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</si>
  <si>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</si>
  <si>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</si>
  <si>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</si>
  <si>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</si>
  <si>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</si>
  <si>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</si>
  <si>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</si>
  <si>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</si>
  <si>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</si>
  <si>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</si>
  <si>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</si>
  <si>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</si>
  <si>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</si>
  <si>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</si>
  <si>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</si>
  <si>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</si>
  <si>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</si>
  <si>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</si>
  <si>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</si>
  <si>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</si>
  <si>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</si>
  <si>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</si>
  <si>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</si>
  <si>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</si>
  <si>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</si>
  <si>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</si>
  <si>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</si>
  <si>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</si>
  <si>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</si>
  <si>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</si>
  <si>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</si>
  <si>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</si>
  <si>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</si>
  <si>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</si>
  <si>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</si>
  <si>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</si>
  <si>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</si>
  <si>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</si>
  <si>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</si>
  <si>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</si>
  <si>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</si>
  <si>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</si>
  <si>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</si>
  <si>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</si>
  <si>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</si>
  <si>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</si>
  <si>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</si>
  <si>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</si>
  <si>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</si>
  <si>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</si>
  <si>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</si>
  <si>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</si>
  <si>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</si>
  <si>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</si>
  <si>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</si>
  <si>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</si>
  <si>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</si>
  <si>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</si>
  <si>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</si>
  <si>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</si>
  <si>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</si>
  <si>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</si>
  <si>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</si>
  <si>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</si>
  <si>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</si>
  <si>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</si>
  <si>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</si>
  <si>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</si>
  <si>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</si>
  <si>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</si>
  <si>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</si>
  <si>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</si>
  <si>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</si>
  <si>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</si>
  <si>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</si>
  <si>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</si>
  <si>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</si>
  <si>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</si>
  <si>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</si>
  <si>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</si>
  <si>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</si>
  <si>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</si>
  <si>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</si>
  <si>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</si>
  <si>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</si>
  <si>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</si>
  <si>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</si>
  <si>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</si>
  <si>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</si>
  <si>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</si>
  <si>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</si>
  <si>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</si>
  <si>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</si>
  <si>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</si>
  <si>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</si>
  <si>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</si>
  <si>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</si>
  <si>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</si>
  <si>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</si>
  <si>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</si>
  <si>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</si>
  <si>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</si>
  <si>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</si>
  <si>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</si>
  <si>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</si>
  <si>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</si>
  <si>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</si>
  <si>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</si>
  <si>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</si>
  <si>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</si>
  <si>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</si>
  <si>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</si>
  <si>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</si>
  <si>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</si>
  <si>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</si>
  <si>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</si>
  <si>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</si>
  <si>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</si>
  <si>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</si>
  <si>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</si>
  <si>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</si>
  <si>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</si>
  <si>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</si>
  <si>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</si>
  <si>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</si>
  <si>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</si>
  <si>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</si>
  <si>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</si>
  <si>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</si>
  <si>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</si>
  <si>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</si>
  <si>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</si>
  <si>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</si>
  <si>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</si>
  <si>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</si>
  <si>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</si>
  <si>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</si>
  <si>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</si>
  <si>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</si>
  <si>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</si>
  <si>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</si>
  <si>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</si>
  <si>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</si>
  <si>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</si>
  <si>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</si>
  <si>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</si>
  <si>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</si>
  <si>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</si>
  <si>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</si>
  <si>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</si>
  <si>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</si>
  <si>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</si>
  <si>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</si>
  <si>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</si>
  <si>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</si>
  <si>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</si>
  <si>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</si>
  <si>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</si>
  <si>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</si>
  <si>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</si>
  <si>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</si>
  <si>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</si>
  <si>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</si>
  <si>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</si>
  <si>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</si>
  <si>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</si>
  <si>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</si>
  <si>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</si>
  <si>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 xml:space="preserve">Платежи в целях возмещения причиненного ущерба (убытков)
</t>
  </si>
  <si>
    <t xml:space="preserve">000 1 16 10000 00 0000 140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</si>
  <si>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</si>
  <si>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</si>
  <si>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</si>
  <si>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</si>
  <si>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</si>
  <si>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</si>
  <si>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000 1 16 01150 01 0000 140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</si>
  <si>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</si>
  <si>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</si>
  <si>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</si>
  <si>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</si>
  <si>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</si>
  <si>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</si>
  <si>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</si>
  <si>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</si>
  <si>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</si>
  <si>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</si>
  <si>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</si>
  <si>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</si>
  <si>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</si>
  <si>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</si>
  <si>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</si>
  <si>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</si>
  <si>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</si>
  <si>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</si>
  <si>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</si>
  <si>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</si>
  <si>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</si>
  <si>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
</t>
  </si>
  <si>
    <t>000 1 03 02260 01 0000 110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</si>
  <si>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</si>
  <si>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</si>
  <si>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</si>
  <si>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</si>
  <si>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</si>
  <si>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</si>
  <si>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</si>
  <si>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</si>
  <si>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</si>
  <si>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>000 1 16 01080 01 0000 140</t>
  </si>
  <si>
    <t>000 1 16 01082 01 0000 140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</si>
  <si>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</si>
  <si>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000 1 16 01142 01 0000 140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</si>
  <si>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</si>
  <si>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</si>
  <si>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000 1 16 10030 04 0000 140
</t>
  </si>
  <si>
    <t xml:space="preserve">000 1 16 10031 04 0000 140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</si>
  <si>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</si>
  <si>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000 1 16 10129 01 0000 140
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</si>
  <si>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</si>
  <si>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</si>
  <si>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</si>
  <si>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</si>
  <si>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000 1 08 07150 01 0000 110
</t>
  </si>
  <si>
    <t>000 1 08 07150 01 0000 110</t>
  </si>
  <si>
    <t xml:space="preserve"> 000  1 08 07173 01 0000 110
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</si>
  <si>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</si>
  <si>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</si>
  <si>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</si>
  <si>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000 1 16 01113 01 0000 140
</t>
  </si>
  <si>
    <t xml:space="preserve">Субсидии бюджетам на реализацию мероприятий по модернизации школьных систем образования
</t>
  </si>
  <si>
    <t xml:space="preserve"> - субсидии бюджетам городских округов на реализацию мероприятий по модернизации школьных систем образования
</t>
  </si>
  <si>
    <t>000 2 02 25750 04 0000 150</t>
  </si>
  <si>
    <t>000 2 02 25750 00 0000 150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</si>
  <si>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</si>
  <si>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000 2 19 25555 04 0000 150</t>
  </si>
  <si>
    <t>Единый налог на вмененный доход для отдельных видов деятельности (отменен с 01.01.2021г.)</t>
  </si>
  <si>
    <t>в 1,9 раза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</si>
  <si>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</si>
  <si>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</si>
  <si>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 xml:space="preserve">Доходы бюджетов городских округов от возврата организациями остатков субсидий прошлых лет
</t>
  </si>
  <si>
    <t xml:space="preserve">000 2 18 04000 04 0000 150
</t>
  </si>
  <si>
    <t xml:space="preserve"> -доходы бюджетов городских округов от возврата бюджетными учреждениями остатков субсидий прошлых лет
</t>
  </si>
  <si>
    <t xml:space="preserve">000 2 18 04010 04 0000 150
</t>
  </si>
  <si>
    <t>000 1 16 01072 01 0000 140</t>
  </si>
  <si>
    <t xml:space="preserve">000 2 02 19999 00 0000 150
</t>
  </si>
  <si>
    <t xml:space="preserve">000 2 02 19999 04 0000 150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</si>
  <si>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</si>
  <si>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</si>
  <si>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</si>
  <si>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</si>
  <si>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000 1 16 01332 00 0000 140
</t>
  </si>
  <si>
    <t xml:space="preserve">000 1 16 01333 00 0000 140
</t>
  </si>
  <si>
    <t>в 7 раза</t>
  </si>
  <si>
    <t>в 1,4 раза</t>
  </si>
  <si>
    <t>в 1,3 раза</t>
  </si>
  <si>
    <t>в 1,7 раза</t>
  </si>
  <si>
    <t>в 1,8 раза</t>
  </si>
  <si>
    <t>в 6,8 раза</t>
  </si>
  <si>
    <t>в 7,1 раза</t>
  </si>
  <si>
    <t>в 2,2 раза</t>
  </si>
  <si>
    <t>в 3 раза</t>
  </si>
  <si>
    <t>в 2,3 раза</t>
  </si>
  <si>
    <t>в 2,4 раза</t>
  </si>
  <si>
    <t>Исполнение по доходам бюджета городского округа Урай за 9 месяцев 2022 года</t>
  </si>
  <si>
    <t>Приложение 1</t>
  </si>
  <si>
    <t>План на 2022 год</t>
  </si>
  <si>
    <t xml:space="preserve">% исполнения </t>
  </si>
  <si>
    <t>Исполнено на 01.10.2022</t>
  </si>
  <si>
    <t>Государственная пошлина за выдачу разрешения на установку рекламной конструкции</t>
  </si>
  <si>
    <t>Государственная пошлина за выдачу разрешения на установку рекламной конструкции, зачисляемая в бюджеты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</si>
  <si>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</si>
  <si>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 - прочие дотации бюджетам городских округов</t>
  </si>
  <si>
    <t>Прочие дотации</t>
  </si>
  <si>
    <t>к решению Думы города Урай</t>
  </si>
  <si>
    <t xml:space="preserve">                    от ___________ 2022 года № ____</t>
  </si>
  <si>
    <t>(тыс.рублей)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</si>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</sst>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173" fontId="4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 wrapText="1"/>
    </xf>
    <xf numFmtId="173" fontId="3" fillId="34" borderId="11" xfId="61" applyNumberFormat="1" applyFont="1" applyFill="1" applyBorder="1" applyAlignment="1">
      <alignment horizontal="right" vertical="center" wrapText="1"/>
    </xf>
    <xf numFmtId="173" fontId="4" fillId="34" borderId="11" xfId="61" applyNumberFormat="1" applyFont="1" applyFill="1" applyBorder="1" applyAlignment="1">
      <alignment horizontal="right" vertical="center" wrapText="1"/>
    </xf>
    <xf numFmtId="173" fontId="12" fillId="0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204" fontId="5" fillId="0" borderId="1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zoomScalePageLayoutView="0" workbookViewId="0" topLeftCell="A1">
      <pane ySplit="7" topLeftCell="A180" activePane="bottomLeft" state="frozen"/>
      <selection pane="topLeft" activeCell="A1" sqref="A1"/>
      <selection pane="bottomLeft" activeCell="A1" sqref="A1:E194"/>
    </sheetView>
  </sheetViews>
  <sheetFormatPr defaultColWidth="9.140625" defaultRowHeight="12.75"/>
  <cols>
    <col min="1" max="1" width="65.00390625" style="22" customWidth="1"/>
    <col min="2" max="2" width="24.57421875" style="72" customWidth="1"/>
    <col min="3" max="3" width="15.7109375" style="31" customWidth="1"/>
    <col min="4" max="5" width="11.7109375" style="21" customWidth="1"/>
    <col min="6" max="6" width="11.8515625" style="21" customWidth="1"/>
    <col min="7" max="16384" width="9.140625" style="21" customWidth="1"/>
  </cols>
  <sheetData>
    <row r="1" ht="15">
      <c r="E1" s="71" t="s">
        <v>377</v>
      </c>
    </row>
    <row r="2" spans="2:6" ht="15">
      <c r="B2" s="76" t="s">
        <v>386</v>
      </c>
      <c r="C2" s="76"/>
      <c r="D2" s="76"/>
      <c r="E2" s="76"/>
      <c r="F2" s="56"/>
    </row>
    <row r="3" spans="2:6" ht="15">
      <c r="B3" s="76" t="s">
        <v>387</v>
      </c>
      <c r="C3" s="76"/>
      <c r="D3" s="76"/>
      <c r="E3" s="76"/>
      <c r="F3" s="56"/>
    </row>
    <row r="4" spans="2:6" ht="15">
      <c r="B4" s="56"/>
      <c r="C4" s="56"/>
      <c r="D4" s="71"/>
      <c r="E4" s="71"/>
      <c r="F4" s="56"/>
    </row>
    <row r="5" spans="1:6" s="24" customFormat="1" ht="24.75" customHeight="1">
      <c r="A5" s="75" t="s">
        <v>376</v>
      </c>
      <c r="B5" s="75"/>
      <c r="C5" s="75"/>
      <c r="D5" s="75"/>
      <c r="E5" s="75"/>
      <c r="F5" s="48"/>
    </row>
    <row r="6" spans="1:6" ht="15" customHeight="1">
      <c r="A6" s="23"/>
      <c r="B6" s="7"/>
      <c r="C6" s="8"/>
      <c r="E6" s="18" t="s">
        <v>388</v>
      </c>
      <c r="F6" s="8"/>
    </row>
    <row r="7" spans="1:6" ht="30.75" customHeight="1">
      <c r="A7" s="9" t="s">
        <v>0</v>
      </c>
      <c r="B7" s="9" t="s">
        <v>1</v>
      </c>
      <c r="C7" s="57" t="s">
        <v>378</v>
      </c>
      <c r="D7" s="57" t="s">
        <v>380</v>
      </c>
      <c r="E7" s="47" t="s">
        <v>379</v>
      </c>
      <c r="F7" s="50"/>
    </row>
    <row r="8" spans="1:6" s="20" customFormat="1" ht="12.75">
      <c r="A8" s="16">
        <v>1</v>
      </c>
      <c r="B8" s="73">
        <v>2</v>
      </c>
      <c r="C8" s="17">
        <v>3</v>
      </c>
      <c r="D8" s="11">
        <v>4</v>
      </c>
      <c r="E8" s="11">
        <v>5</v>
      </c>
      <c r="F8" s="51"/>
    </row>
    <row r="9" spans="1:6" ht="12.75">
      <c r="A9" s="4" t="s">
        <v>2</v>
      </c>
      <c r="B9" s="5" t="s">
        <v>3</v>
      </c>
      <c r="C9" s="58">
        <f>C10+C27+C37+C48+C56+C70+C77+C86+C95+C142+C17</f>
        <v>1089438.4</v>
      </c>
      <c r="D9" s="58">
        <f>D10+D27+D37+D48+D56+D70+D77+D86+D95+D142+D17</f>
        <v>768516.8</v>
      </c>
      <c r="E9" s="58">
        <f aca="true" t="shared" si="0" ref="E9:E14">D9/C9*100</f>
        <v>70.54247399394038</v>
      </c>
      <c r="F9" s="52"/>
    </row>
    <row r="10" spans="1:6" ht="12.75">
      <c r="A10" s="6" t="s">
        <v>4</v>
      </c>
      <c r="B10" s="5" t="s">
        <v>5</v>
      </c>
      <c r="C10" s="58">
        <f>C11</f>
        <v>701393.5999999999</v>
      </c>
      <c r="D10" s="58">
        <f>D11</f>
        <v>493078.9</v>
      </c>
      <c r="E10" s="58">
        <f t="shared" si="0"/>
        <v>70.29988582730155</v>
      </c>
      <c r="F10" s="52"/>
    </row>
    <row r="11" spans="1:6" ht="12.75">
      <c r="A11" s="6" t="s">
        <v>6</v>
      </c>
      <c r="B11" s="5" t="s">
        <v>7</v>
      </c>
      <c r="C11" s="58">
        <f>SUM(C12:C16)</f>
        <v>701393.5999999999</v>
      </c>
      <c r="D11" s="58">
        <f>SUM(D12:D16)</f>
        <v>493078.9</v>
      </c>
      <c r="E11" s="58">
        <f t="shared" si="0"/>
        <v>70.29988582730155</v>
      </c>
      <c r="F11" s="52"/>
    </row>
    <row r="12" spans="1:6" ht="55.5" customHeight="1">
      <c r="A12" s="10" t="s">
        <v>132</v>
      </c>
      <c r="B12" s="11" t="s">
        <v>8</v>
      </c>
      <c r="C12" s="60">
        <v>674740.6</v>
      </c>
      <c r="D12" s="60">
        <v>469967.4</v>
      </c>
      <c r="E12" s="60">
        <f t="shared" si="0"/>
        <v>69.65156683916753</v>
      </c>
      <c r="F12" s="53"/>
    </row>
    <row r="13" spans="1:6" ht="83.25" customHeight="1">
      <c r="A13" s="10" t="s">
        <v>160</v>
      </c>
      <c r="B13" s="11" t="s">
        <v>9</v>
      </c>
      <c r="C13" s="60">
        <v>8416.7</v>
      </c>
      <c r="D13" s="60">
        <v>1528.3</v>
      </c>
      <c r="E13" s="60">
        <f t="shared" si="0"/>
        <v>18.157947889315288</v>
      </c>
      <c r="F13" s="53"/>
    </row>
    <row r="14" spans="1:6" ht="35.25" customHeight="1">
      <c r="A14" s="10" t="s">
        <v>78</v>
      </c>
      <c r="B14" s="25" t="s">
        <v>67</v>
      </c>
      <c r="C14" s="60">
        <v>4208.4</v>
      </c>
      <c r="D14" s="60">
        <v>4365.7</v>
      </c>
      <c r="E14" s="60">
        <f t="shared" si="0"/>
        <v>103.7377625700979</v>
      </c>
      <c r="F14" s="53"/>
    </row>
    <row r="15" spans="1:6" ht="67.5" customHeight="1">
      <c r="A15" s="10" t="s">
        <v>133</v>
      </c>
      <c r="B15" s="11" t="s">
        <v>68</v>
      </c>
      <c r="C15" s="60">
        <v>4766.2</v>
      </c>
      <c r="D15" s="60">
        <v>6378.7</v>
      </c>
      <c r="E15" s="60" t="s">
        <v>367</v>
      </c>
      <c r="F15" s="53"/>
    </row>
    <row r="16" spans="1:6" ht="92.25" customHeight="1">
      <c r="A16" s="10" t="s">
        <v>307</v>
      </c>
      <c r="B16" s="11" t="s">
        <v>308</v>
      </c>
      <c r="C16" s="60">
        <v>9261.7</v>
      </c>
      <c r="D16" s="60">
        <v>10838.8</v>
      </c>
      <c r="E16" s="60">
        <f aca="true" t="shared" si="1" ref="E16:E24">D16/C16*100</f>
        <v>117.02819136875517</v>
      </c>
      <c r="F16" s="53"/>
    </row>
    <row r="17" spans="1:6" ht="33" customHeight="1">
      <c r="A17" s="6" t="s">
        <v>97</v>
      </c>
      <c r="B17" s="5" t="s">
        <v>98</v>
      </c>
      <c r="C17" s="58">
        <f>C18</f>
        <v>13382.5</v>
      </c>
      <c r="D17" s="58">
        <f>D18</f>
        <v>12552.4</v>
      </c>
      <c r="E17" s="58">
        <f t="shared" si="1"/>
        <v>93.79712310853726</v>
      </c>
      <c r="F17" s="52"/>
    </row>
    <row r="18" spans="1:6" ht="29.25" customHeight="1">
      <c r="A18" s="3" t="s">
        <v>99</v>
      </c>
      <c r="B18" s="11" t="s">
        <v>100</v>
      </c>
      <c r="C18" s="60">
        <f>C19+C21+C23+C25</f>
        <v>13382.5</v>
      </c>
      <c r="D18" s="60">
        <f>D19+D21+D23+D25</f>
        <v>12552.4</v>
      </c>
      <c r="E18" s="60">
        <f t="shared" si="1"/>
        <v>93.79712310853726</v>
      </c>
      <c r="F18" s="53"/>
    </row>
    <row r="19" spans="1:6" ht="54.75" customHeight="1">
      <c r="A19" s="3" t="s">
        <v>123</v>
      </c>
      <c r="B19" s="11" t="s">
        <v>101</v>
      </c>
      <c r="C19" s="60">
        <f>C20</f>
        <v>5366.2</v>
      </c>
      <c r="D19" s="60">
        <f>D20</f>
        <v>6137.5</v>
      </c>
      <c r="E19" s="60">
        <f t="shared" si="1"/>
        <v>114.37329954157505</v>
      </c>
      <c r="F19" s="53"/>
    </row>
    <row r="20" spans="1:6" s="28" customFormat="1" ht="88.5" customHeight="1">
      <c r="A20" s="1" t="s">
        <v>259</v>
      </c>
      <c r="B20" s="2" t="s">
        <v>213</v>
      </c>
      <c r="C20" s="62">
        <v>5366.2</v>
      </c>
      <c r="D20" s="62">
        <v>6137.5</v>
      </c>
      <c r="E20" s="62">
        <f t="shared" si="1"/>
        <v>114.37329954157505</v>
      </c>
      <c r="F20" s="54"/>
    </row>
    <row r="21" spans="1:6" ht="67.5" customHeight="1">
      <c r="A21" s="3" t="s">
        <v>124</v>
      </c>
      <c r="B21" s="11" t="s">
        <v>102</v>
      </c>
      <c r="C21" s="60">
        <f>C22</f>
        <v>50</v>
      </c>
      <c r="D21" s="60">
        <f>D22</f>
        <v>34.7</v>
      </c>
      <c r="E21" s="60">
        <f t="shared" si="1"/>
        <v>69.4</v>
      </c>
      <c r="F21" s="53"/>
    </row>
    <row r="22" spans="1:6" s="28" customFormat="1" ht="96.75" customHeight="1">
      <c r="A22" s="1" t="s">
        <v>260</v>
      </c>
      <c r="B22" s="2" t="s">
        <v>214</v>
      </c>
      <c r="C22" s="62">
        <v>50</v>
      </c>
      <c r="D22" s="62">
        <v>34.7</v>
      </c>
      <c r="E22" s="62">
        <f t="shared" si="1"/>
        <v>69.4</v>
      </c>
      <c r="F22" s="54"/>
    </row>
    <row r="23" spans="1:6" ht="56.25" customHeight="1">
      <c r="A23" s="3" t="s">
        <v>125</v>
      </c>
      <c r="B23" s="11" t="s">
        <v>103</v>
      </c>
      <c r="C23" s="60">
        <f>C24</f>
        <v>7966.3</v>
      </c>
      <c r="D23" s="60">
        <f>D24</f>
        <v>7065.3</v>
      </c>
      <c r="E23" s="60">
        <f t="shared" si="1"/>
        <v>88.68985601847784</v>
      </c>
      <c r="F23" s="53"/>
    </row>
    <row r="24" spans="1:6" s="28" customFormat="1" ht="87.75" customHeight="1">
      <c r="A24" s="1" t="s">
        <v>261</v>
      </c>
      <c r="B24" s="2" t="s">
        <v>215</v>
      </c>
      <c r="C24" s="62">
        <v>7966.3</v>
      </c>
      <c r="D24" s="62">
        <v>7065.3</v>
      </c>
      <c r="E24" s="62">
        <f t="shared" si="1"/>
        <v>88.68985601847784</v>
      </c>
      <c r="F24" s="54"/>
    </row>
    <row r="25" spans="1:6" s="28" customFormat="1" ht="50.25" customHeight="1">
      <c r="A25" s="10" t="s">
        <v>310</v>
      </c>
      <c r="B25" s="11" t="s">
        <v>311</v>
      </c>
      <c r="C25" s="60">
        <f>C26</f>
        <v>0</v>
      </c>
      <c r="D25" s="60">
        <f>D26</f>
        <v>-685.1</v>
      </c>
      <c r="E25" s="60">
        <v>0</v>
      </c>
      <c r="F25" s="53"/>
    </row>
    <row r="26" spans="1:6" s="28" customFormat="1" ht="84.75" customHeight="1">
      <c r="A26" s="1" t="s">
        <v>309</v>
      </c>
      <c r="B26" s="2" t="s">
        <v>312</v>
      </c>
      <c r="C26" s="62">
        <v>0</v>
      </c>
      <c r="D26" s="62">
        <v>-685.1</v>
      </c>
      <c r="E26" s="62">
        <v>0</v>
      </c>
      <c r="F26" s="54"/>
    </row>
    <row r="27" spans="1:6" ht="21" customHeight="1">
      <c r="A27" s="6" t="s">
        <v>10</v>
      </c>
      <c r="B27" s="5" t="s">
        <v>11</v>
      </c>
      <c r="C27" s="58">
        <f>C28+C31+C33+C35</f>
        <v>149763.7</v>
      </c>
      <c r="D27" s="58">
        <f>D28+D31+D33+D35</f>
        <v>122123.79999999999</v>
      </c>
      <c r="E27" s="58">
        <f>D27/C27*100</f>
        <v>81.54432616181356</v>
      </c>
      <c r="F27" s="52"/>
    </row>
    <row r="28" spans="1:6" s="26" customFormat="1" ht="33.75" customHeight="1">
      <c r="A28" s="41" t="s">
        <v>69</v>
      </c>
      <c r="B28" s="5" t="s">
        <v>12</v>
      </c>
      <c r="C28" s="58">
        <f>C29+C30</f>
        <v>143663.7</v>
      </c>
      <c r="D28" s="58">
        <f>D29+D30</f>
        <v>117354.2</v>
      </c>
      <c r="E28" s="58">
        <f>D28/C28*100</f>
        <v>81.68674480749138</v>
      </c>
      <c r="F28" s="52"/>
    </row>
    <row r="29" spans="1:6" ht="27" customHeight="1">
      <c r="A29" s="10" t="s">
        <v>142</v>
      </c>
      <c r="B29" s="11" t="s">
        <v>74</v>
      </c>
      <c r="C29" s="60">
        <v>101401.3</v>
      </c>
      <c r="D29" s="60">
        <v>78351.4</v>
      </c>
      <c r="E29" s="60">
        <f>D29/C29*100</f>
        <v>77.26863462302751</v>
      </c>
      <c r="F29" s="53"/>
    </row>
    <row r="30" spans="1:6" ht="41.25" customHeight="1">
      <c r="A30" s="10" t="s">
        <v>149</v>
      </c>
      <c r="B30" s="11" t="s">
        <v>75</v>
      </c>
      <c r="C30" s="60">
        <v>42262.4</v>
      </c>
      <c r="D30" s="60">
        <v>39002.8</v>
      </c>
      <c r="E30" s="60">
        <f>D30/C30*100</f>
        <v>92.2872340425532</v>
      </c>
      <c r="F30" s="53"/>
    </row>
    <row r="31" spans="1:6" ht="25.5" customHeight="1">
      <c r="A31" s="6" t="s">
        <v>348</v>
      </c>
      <c r="B31" s="5" t="s">
        <v>314</v>
      </c>
      <c r="C31" s="58">
        <f>C32</f>
        <v>0</v>
      </c>
      <c r="D31" s="58">
        <f>D32</f>
        <v>-292.1</v>
      </c>
      <c r="E31" s="58">
        <v>0</v>
      </c>
      <c r="F31" s="52"/>
    </row>
    <row r="32" spans="1:6" ht="26.25" customHeight="1">
      <c r="A32" s="10" t="s">
        <v>313</v>
      </c>
      <c r="B32" s="11" t="s">
        <v>315</v>
      </c>
      <c r="C32" s="60">
        <v>0</v>
      </c>
      <c r="D32" s="60">
        <v>-292.1</v>
      </c>
      <c r="E32" s="60">
        <v>0</v>
      </c>
      <c r="F32" s="53"/>
    </row>
    <row r="33" spans="1:6" ht="21" customHeight="1">
      <c r="A33" s="32" t="s">
        <v>316</v>
      </c>
      <c r="B33" s="15" t="s">
        <v>317</v>
      </c>
      <c r="C33" s="58">
        <f>C34</f>
        <v>0</v>
      </c>
      <c r="D33" s="58">
        <f>D34</f>
        <v>727.8</v>
      </c>
      <c r="E33" s="58">
        <v>0</v>
      </c>
      <c r="F33" s="52"/>
    </row>
    <row r="34" spans="1:6" ht="18.75" customHeight="1">
      <c r="A34" s="33" t="s">
        <v>316</v>
      </c>
      <c r="B34" s="27" t="s">
        <v>318</v>
      </c>
      <c r="C34" s="60">
        <v>0</v>
      </c>
      <c r="D34" s="60">
        <v>727.8</v>
      </c>
      <c r="E34" s="60">
        <v>0</v>
      </c>
      <c r="F34" s="53"/>
    </row>
    <row r="35" spans="1:6" s="26" customFormat="1" ht="25.5" customHeight="1">
      <c r="A35" s="32" t="s">
        <v>94</v>
      </c>
      <c r="B35" s="15" t="s">
        <v>93</v>
      </c>
      <c r="C35" s="58">
        <f>C36</f>
        <v>6100</v>
      </c>
      <c r="D35" s="58">
        <f>D36</f>
        <v>4333.9</v>
      </c>
      <c r="E35" s="58">
        <f aca="true" t="shared" si="2" ref="E35:E51">D35/C35*100</f>
        <v>71.04754098360655</v>
      </c>
      <c r="F35" s="52"/>
    </row>
    <row r="36" spans="1:6" s="26" customFormat="1" ht="30.75" customHeight="1">
      <c r="A36" s="33" t="s">
        <v>95</v>
      </c>
      <c r="B36" s="27" t="s">
        <v>96</v>
      </c>
      <c r="C36" s="60">
        <v>6100</v>
      </c>
      <c r="D36" s="60">
        <v>4333.9</v>
      </c>
      <c r="E36" s="60">
        <f t="shared" si="2"/>
        <v>71.04754098360655</v>
      </c>
      <c r="F36" s="53"/>
    </row>
    <row r="37" spans="1:6" ht="12.75">
      <c r="A37" s="6" t="s">
        <v>13</v>
      </c>
      <c r="B37" s="5" t="s">
        <v>14</v>
      </c>
      <c r="C37" s="58">
        <f>C38+C40+C43</f>
        <v>49398.3</v>
      </c>
      <c r="D37" s="58">
        <f>D38+D40+D43</f>
        <v>19269.3</v>
      </c>
      <c r="E37" s="58">
        <f t="shared" si="2"/>
        <v>39.0080225432859</v>
      </c>
      <c r="F37" s="52"/>
    </row>
    <row r="38" spans="1:6" s="26" customFormat="1" ht="13.5" customHeight="1">
      <c r="A38" s="6" t="s">
        <v>15</v>
      </c>
      <c r="B38" s="5" t="s">
        <v>16</v>
      </c>
      <c r="C38" s="58">
        <f>C39</f>
        <v>16400</v>
      </c>
      <c r="D38" s="58">
        <f>D39</f>
        <v>3095.4</v>
      </c>
      <c r="E38" s="58">
        <f t="shared" si="2"/>
        <v>18.87439024390244</v>
      </c>
      <c r="F38" s="52"/>
    </row>
    <row r="39" spans="1:6" ht="29.25" customHeight="1">
      <c r="A39" s="10" t="s">
        <v>104</v>
      </c>
      <c r="B39" s="11" t="s">
        <v>17</v>
      </c>
      <c r="C39" s="60">
        <v>16400</v>
      </c>
      <c r="D39" s="60">
        <v>3095.4</v>
      </c>
      <c r="E39" s="60">
        <f t="shared" si="2"/>
        <v>18.87439024390244</v>
      </c>
      <c r="F39" s="53"/>
    </row>
    <row r="40" spans="1:6" ht="18" customHeight="1">
      <c r="A40" s="6" t="s">
        <v>258</v>
      </c>
      <c r="B40" s="5" t="s">
        <v>207</v>
      </c>
      <c r="C40" s="58">
        <f>C41+C42</f>
        <v>13323.1</v>
      </c>
      <c r="D40" s="58">
        <f>D41+D42</f>
        <v>5634.7</v>
      </c>
      <c r="E40" s="58">
        <f t="shared" si="2"/>
        <v>42.29270965465995</v>
      </c>
      <c r="F40" s="52"/>
    </row>
    <row r="41" spans="1:6" ht="18" customHeight="1">
      <c r="A41" s="10" t="s">
        <v>208</v>
      </c>
      <c r="B41" s="11" t="s">
        <v>210</v>
      </c>
      <c r="C41" s="60">
        <v>5111.5</v>
      </c>
      <c r="D41" s="60">
        <v>3634.9</v>
      </c>
      <c r="E41" s="60">
        <f t="shared" si="2"/>
        <v>71.11219798493593</v>
      </c>
      <c r="F41" s="53"/>
    </row>
    <row r="42" spans="1:6" ht="18" customHeight="1">
      <c r="A42" s="10" t="s">
        <v>209</v>
      </c>
      <c r="B42" s="11" t="s">
        <v>211</v>
      </c>
      <c r="C42" s="60">
        <v>8211.6</v>
      </c>
      <c r="D42" s="60">
        <v>1999.8</v>
      </c>
      <c r="E42" s="60">
        <f t="shared" si="2"/>
        <v>24.3533537921964</v>
      </c>
      <c r="F42" s="53"/>
    </row>
    <row r="43" spans="1:6" ht="12.75">
      <c r="A43" s="6" t="s">
        <v>18</v>
      </c>
      <c r="B43" s="5" t="s">
        <v>19</v>
      </c>
      <c r="C43" s="58">
        <f>C44+C46</f>
        <v>19675.2</v>
      </c>
      <c r="D43" s="58">
        <f>D44+D46</f>
        <v>10539.199999999999</v>
      </c>
      <c r="E43" s="58">
        <f t="shared" si="2"/>
        <v>53.565910384646656</v>
      </c>
      <c r="F43" s="52"/>
    </row>
    <row r="44" spans="1:6" ht="12.75">
      <c r="A44" s="10" t="s">
        <v>134</v>
      </c>
      <c r="B44" s="11" t="s">
        <v>143</v>
      </c>
      <c r="C44" s="60">
        <f>C45</f>
        <v>12800</v>
      </c>
      <c r="D44" s="60">
        <f>D45</f>
        <v>8907.8</v>
      </c>
      <c r="E44" s="60">
        <f t="shared" si="2"/>
        <v>69.5921875</v>
      </c>
      <c r="F44" s="53"/>
    </row>
    <row r="45" spans="1:6" s="28" customFormat="1" ht="25.5">
      <c r="A45" s="1" t="s">
        <v>136</v>
      </c>
      <c r="B45" s="2" t="s">
        <v>135</v>
      </c>
      <c r="C45" s="62">
        <v>12800</v>
      </c>
      <c r="D45" s="62">
        <v>8907.8</v>
      </c>
      <c r="E45" s="62">
        <f t="shared" si="2"/>
        <v>69.5921875</v>
      </c>
      <c r="F45" s="54"/>
    </row>
    <row r="46" spans="1:6" ht="12.75">
      <c r="A46" s="10" t="s">
        <v>138</v>
      </c>
      <c r="B46" s="11" t="s">
        <v>137</v>
      </c>
      <c r="C46" s="60">
        <f>SUM(C47)</f>
        <v>6875.2</v>
      </c>
      <c r="D46" s="60">
        <f>SUM(D47)</f>
        <v>1631.4</v>
      </c>
      <c r="E46" s="60">
        <f t="shared" si="2"/>
        <v>23.72876425413079</v>
      </c>
      <c r="F46" s="53"/>
    </row>
    <row r="47" spans="1:6" s="28" customFormat="1" ht="29.25" customHeight="1">
      <c r="A47" s="1" t="s">
        <v>140</v>
      </c>
      <c r="B47" s="2" t="s">
        <v>139</v>
      </c>
      <c r="C47" s="62">
        <v>6875.2</v>
      </c>
      <c r="D47" s="62">
        <v>1631.4</v>
      </c>
      <c r="E47" s="62">
        <f t="shared" si="2"/>
        <v>23.72876425413079</v>
      </c>
      <c r="F47" s="54"/>
    </row>
    <row r="48" spans="1:6" ht="12.75">
      <c r="A48" s="6" t="s">
        <v>20</v>
      </c>
      <c r="B48" s="5" t="s">
        <v>21</v>
      </c>
      <c r="C48" s="58">
        <f>C49+C51</f>
        <v>6640</v>
      </c>
      <c r="D48" s="58">
        <f>D49+D51</f>
        <v>5360.5</v>
      </c>
      <c r="E48" s="58">
        <f t="shared" si="2"/>
        <v>80.730421686747</v>
      </c>
      <c r="F48" s="52"/>
    </row>
    <row r="49" spans="1:6" ht="27.75" customHeight="1">
      <c r="A49" s="10" t="s">
        <v>22</v>
      </c>
      <c r="B49" s="11" t="s">
        <v>23</v>
      </c>
      <c r="C49" s="60">
        <f>C50</f>
        <v>6345</v>
      </c>
      <c r="D49" s="60">
        <f>D50</f>
        <v>5253.5</v>
      </c>
      <c r="E49" s="60">
        <f t="shared" si="2"/>
        <v>82.79747832939323</v>
      </c>
      <c r="F49" s="53"/>
    </row>
    <row r="50" spans="1:6" s="28" customFormat="1" ht="42" customHeight="1">
      <c r="A50" s="1" t="s">
        <v>64</v>
      </c>
      <c r="B50" s="2" t="s">
        <v>24</v>
      </c>
      <c r="C50" s="62">
        <v>6345</v>
      </c>
      <c r="D50" s="62">
        <v>5253.5</v>
      </c>
      <c r="E50" s="62">
        <f t="shared" si="2"/>
        <v>82.79747832939323</v>
      </c>
      <c r="F50" s="54"/>
    </row>
    <row r="51" spans="1:6" ht="28.5" customHeight="1">
      <c r="A51" s="10" t="s">
        <v>25</v>
      </c>
      <c r="B51" s="11" t="s">
        <v>26</v>
      </c>
      <c r="C51" s="60">
        <f>C54+C52</f>
        <v>295</v>
      </c>
      <c r="D51" s="60">
        <f>D54+D52</f>
        <v>107</v>
      </c>
      <c r="E51" s="60">
        <f t="shared" si="2"/>
        <v>36.271186440677965</v>
      </c>
      <c r="F51" s="53"/>
    </row>
    <row r="52" spans="1:6" ht="36.75" customHeight="1">
      <c r="A52" s="10" t="s">
        <v>381</v>
      </c>
      <c r="B52" s="11" t="s">
        <v>335</v>
      </c>
      <c r="C52" s="60">
        <f>C53</f>
        <v>5</v>
      </c>
      <c r="D52" s="60">
        <f>D53</f>
        <v>35</v>
      </c>
      <c r="E52" s="60" t="s">
        <v>365</v>
      </c>
      <c r="F52" s="53"/>
    </row>
    <row r="53" spans="1:6" s="28" customFormat="1" ht="36.75" customHeight="1">
      <c r="A53" s="1" t="s">
        <v>382</v>
      </c>
      <c r="B53" s="2" t="s">
        <v>336</v>
      </c>
      <c r="C53" s="62">
        <v>5</v>
      </c>
      <c r="D53" s="62">
        <v>35</v>
      </c>
      <c r="E53" s="62" t="s">
        <v>365</v>
      </c>
      <c r="F53" s="54"/>
    </row>
    <row r="54" spans="1:6" ht="41.25" customHeight="1">
      <c r="A54" s="10" t="s">
        <v>168</v>
      </c>
      <c r="B54" s="11" t="s">
        <v>105</v>
      </c>
      <c r="C54" s="60">
        <f>C55</f>
        <v>290</v>
      </c>
      <c r="D54" s="60">
        <f>D55</f>
        <v>72</v>
      </c>
      <c r="E54" s="60">
        <f aca="true" t="shared" si="3" ref="E54:E63">D54/C54*100</f>
        <v>24.82758620689655</v>
      </c>
      <c r="F54" s="53"/>
    </row>
    <row r="55" spans="1:6" s="28" customFormat="1" ht="69" customHeight="1">
      <c r="A55" s="1" t="s">
        <v>92</v>
      </c>
      <c r="B55" s="2" t="s">
        <v>337</v>
      </c>
      <c r="C55" s="62">
        <v>290</v>
      </c>
      <c r="D55" s="62">
        <v>72</v>
      </c>
      <c r="E55" s="62">
        <f t="shared" si="3"/>
        <v>24.82758620689655</v>
      </c>
      <c r="F55" s="54"/>
    </row>
    <row r="56" spans="1:6" ht="32.25" customHeight="1">
      <c r="A56" s="6" t="s">
        <v>27</v>
      </c>
      <c r="B56" s="5" t="s">
        <v>28</v>
      </c>
      <c r="C56" s="58">
        <f>SUM(C59+C67+C57)</f>
        <v>102131.9</v>
      </c>
      <c r="D56" s="58">
        <f>SUM(D59+D67+D57)</f>
        <v>72884.8</v>
      </c>
      <c r="E56" s="58">
        <f t="shared" si="3"/>
        <v>71.36340359867975</v>
      </c>
      <c r="F56" s="52"/>
    </row>
    <row r="57" spans="1:6" s="18" customFormat="1" ht="56.25" customHeight="1">
      <c r="A57" s="10" t="s">
        <v>65</v>
      </c>
      <c r="B57" s="12" t="s">
        <v>127</v>
      </c>
      <c r="C57" s="60">
        <f>C58</f>
        <v>2676.6</v>
      </c>
      <c r="D57" s="60">
        <f>D58</f>
        <v>2711</v>
      </c>
      <c r="E57" s="60">
        <f t="shared" si="3"/>
        <v>101.28521258312786</v>
      </c>
      <c r="F57" s="53"/>
    </row>
    <row r="58" spans="1:6" s="19" customFormat="1" ht="48.75" customHeight="1">
      <c r="A58" s="1" t="s">
        <v>29</v>
      </c>
      <c r="B58" s="13" t="s">
        <v>106</v>
      </c>
      <c r="C58" s="62">
        <v>2676.6</v>
      </c>
      <c r="D58" s="62">
        <v>2711</v>
      </c>
      <c r="E58" s="62">
        <f t="shared" si="3"/>
        <v>101.28521258312786</v>
      </c>
      <c r="F58" s="54"/>
    </row>
    <row r="59" spans="1:6" ht="63.75">
      <c r="A59" s="10" t="s">
        <v>70</v>
      </c>
      <c r="B59" s="11" t="s">
        <v>30</v>
      </c>
      <c r="C59" s="60">
        <f>SUM(C60+C62+C64)</f>
        <v>71456.09999999999</v>
      </c>
      <c r="D59" s="60">
        <f>SUM(D60+D62+D64)</f>
        <v>50553.50000000001</v>
      </c>
      <c r="E59" s="60">
        <f t="shared" si="3"/>
        <v>70.74763386190965</v>
      </c>
      <c r="F59" s="53"/>
    </row>
    <row r="60" spans="1:6" ht="43.5" customHeight="1">
      <c r="A60" s="10" t="s">
        <v>107</v>
      </c>
      <c r="B60" s="11" t="s">
        <v>66</v>
      </c>
      <c r="C60" s="60">
        <f>SUM(C61)</f>
        <v>68967.2</v>
      </c>
      <c r="D60" s="60">
        <f>SUM(D61)</f>
        <v>48660.3</v>
      </c>
      <c r="E60" s="60">
        <f t="shared" si="3"/>
        <v>70.55571344059206</v>
      </c>
      <c r="F60" s="53"/>
    </row>
    <row r="61" spans="1:6" s="28" customFormat="1" ht="58.5" customHeight="1">
      <c r="A61" s="1" t="s">
        <v>31</v>
      </c>
      <c r="B61" s="2" t="s">
        <v>76</v>
      </c>
      <c r="C61" s="62">
        <v>68967.2</v>
      </c>
      <c r="D61" s="62">
        <v>48660.3</v>
      </c>
      <c r="E61" s="62">
        <f t="shared" si="3"/>
        <v>70.55571344059206</v>
      </c>
      <c r="F61" s="54"/>
    </row>
    <row r="62" spans="1:6" ht="54" customHeight="1">
      <c r="A62" s="10" t="s">
        <v>71</v>
      </c>
      <c r="B62" s="11" t="s">
        <v>32</v>
      </c>
      <c r="C62" s="60">
        <f>C63</f>
        <v>2487.9</v>
      </c>
      <c r="D62" s="60">
        <f>D63</f>
        <v>1891.3</v>
      </c>
      <c r="E62" s="60">
        <f t="shared" si="3"/>
        <v>76.0199364926243</v>
      </c>
      <c r="F62" s="53"/>
    </row>
    <row r="63" spans="1:6" s="49" customFormat="1" ht="54.75" customHeight="1">
      <c r="A63" s="14" t="s">
        <v>108</v>
      </c>
      <c r="B63" s="2" t="s">
        <v>33</v>
      </c>
      <c r="C63" s="62">
        <v>2487.9</v>
      </c>
      <c r="D63" s="62">
        <v>1891.3</v>
      </c>
      <c r="E63" s="62">
        <f t="shared" si="3"/>
        <v>76.0199364926243</v>
      </c>
      <c r="F63" s="54"/>
    </row>
    <row r="64" spans="1:6" s="29" customFormat="1" ht="36" customHeight="1">
      <c r="A64" s="3" t="s">
        <v>199</v>
      </c>
      <c r="B64" s="11" t="s">
        <v>200</v>
      </c>
      <c r="C64" s="64">
        <f>C65</f>
        <v>1</v>
      </c>
      <c r="D64" s="64">
        <f>D65</f>
        <v>1.9</v>
      </c>
      <c r="E64" s="60" t="s">
        <v>349</v>
      </c>
      <c r="F64" s="53"/>
    </row>
    <row r="65" spans="1:6" s="29" customFormat="1" ht="32.25" customHeight="1">
      <c r="A65" s="3" t="s">
        <v>201</v>
      </c>
      <c r="B65" s="11" t="s">
        <v>202</v>
      </c>
      <c r="C65" s="64">
        <f>C66</f>
        <v>1</v>
      </c>
      <c r="D65" s="64">
        <f>D66</f>
        <v>1.9</v>
      </c>
      <c r="E65" s="60" t="s">
        <v>349</v>
      </c>
      <c r="F65" s="53"/>
    </row>
    <row r="66" spans="1:6" s="49" customFormat="1" ht="66.75" customHeight="1">
      <c r="A66" s="14" t="s">
        <v>203</v>
      </c>
      <c r="B66" s="2" t="s">
        <v>204</v>
      </c>
      <c r="C66" s="65">
        <v>1</v>
      </c>
      <c r="D66" s="66">
        <v>1.9</v>
      </c>
      <c r="E66" s="62" t="s">
        <v>349</v>
      </c>
      <c r="F66" s="54"/>
    </row>
    <row r="67" spans="1:6" ht="55.5" customHeight="1">
      <c r="A67" s="10" t="s">
        <v>72</v>
      </c>
      <c r="B67" s="11" t="s">
        <v>34</v>
      </c>
      <c r="C67" s="60">
        <f>C68</f>
        <v>27999.2</v>
      </c>
      <c r="D67" s="60">
        <f>D68</f>
        <v>19620.3</v>
      </c>
      <c r="E67" s="60">
        <f>D67/C67*100</f>
        <v>70.07450212863225</v>
      </c>
      <c r="F67" s="53"/>
    </row>
    <row r="68" spans="1:6" ht="56.25" customHeight="1">
      <c r="A68" s="10" t="s">
        <v>73</v>
      </c>
      <c r="B68" s="11" t="s">
        <v>35</v>
      </c>
      <c r="C68" s="60">
        <f>C69</f>
        <v>27999.2</v>
      </c>
      <c r="D68" s="60">
        <f>D69</f>
        <v>19620.3</v>
      </c>
      <c r="E68" s="60">
        <f>D68/C68*100</f>
        <v>70.07450212863225</v>
      </c>
      <c r="F68" s="53"/>
    </row>
    <row r="69" spans="1:6" s="28" customFormat="1" ht="57" customHeight="1">
      <c r="A69" s="1" t="s">
        <v>109</v>
      </c>
      <c r="B69" s="2" t="s">
        <v>36</v>
      </c>
      <c r="C69" s="62">
        <v>27999.2</v>
      </c>
      <c r="D69" s="62">
        <v>19620.3</v>
      </c>
      <c r="E69" s="62">
        <f>D69/C69*100</f>
        <v>70.07450212863225</v>
      </c>
      <c r="F69" s="54"/>
    </row>
    <row r="70" spans="1:6" ht="12.75">
      <c r="A70" s="6" t="s">
        <v>37</v>
      </c>
      <c r="B70" s="5" t="s">
        <v>38</v>
      </c>
      <c r="C70" s="58">
        <f>C71</f>
        <v>1337.4</v>
      </c>
      <c r="D70" s="58">
        <f>D71</f>
        <v>1439.7</v>
      </c>
      <c r="E70" s="58">
        <f>D70/C70*100</f>
        <v>107.64917003140422</v>
      </c>
      <c r="F70" s="52"/>
    </row>
    <row r="71" spans="1:6" ht="17.25" customHeight="1">
      <c r="A71" s="10" t="s">
        <v>111</v>
      </c>
      <c r="B71" s="11" t="s">
        <v>110</v>
      </c>
      <c r="C71" s="60">
        <f>C72+C73+C74</f>
        <v>1337.4</v>
      </c>
      <c r="D71" s="60">
        <f>D72+D73+D74</f>
        <v>1439.7</v>
      </c>
      <c r="E71" s="60">
        <f>D71/C71*100</f>
        <v>107.64917003140422</v>
      </c>
      <c r="F71" s="53"/>
    </row>
    <row r="72" spans="1:6" s="28" customFormat="1" ht="33" customHeight="1">
      <c r="A72" s="1" t="s">
        <v>112</v>
      </c>
      <c r="B72" s="2" t="s">
        <v>87</v>
      </c>
      <c r="C72" s="62">
        <v>91</v>
      </c>
      <c r="D72" s="62">
        <v>165.8</v>
      </c>
      <c r="E72" s="62" t="s">
        <v>369</v>
      </c>
      <c r="F72" s="54"/>
    </row>
    <row r="73" spans="1:6" s="28" customFormat="1" ht="16.5" customHeight="1">
      <c r="A73" s="1" t="s">
        <v>113</v>
      </c>
      <c r="B73" s="2" t="s">
        <v>88</v>
      </c>
      <c r="C73" s="62">
        <v>414.7</v>
      </c>
      <c r="D73" s="62">
        <v>260</v>
      </c>
      <c r="E73" s="62">
        <f>D73/C73*100</f>
        <v>62.695924764890286</v>
      </c>
      <c r="F73" s="54"/>
    </row>
    <row r="74" spans="1:6" ht="16.5" customHeight="1">
      <c r="A74" s="10" t="s">
        <v>216</v>
      </c>
      <c r="B74" s="11" t="s">
        <v>89</v>
      </c>
      <c r="C74" s="60">
        <f>C75+C76</f>
        <v>831.7</v>
      </c>
      <c r="D74" s="60">
        <f>D75+D76</f>
        <v>1013.9000000000001</v>
      </c>
      <c r="E74" s="60">
        <f>D74/C74*100</f>
        <v>121.9069375976915</v>
      </c>
      <c r="F74" s="53"/>
    </row>
    <row r="75" spans="1:6" s="28" customFormat="1" ht="16.5" customHeight="1">
      <c r="A75" s="1" t="s">
        <v>164</v>
      </c>
      <c r="B75" s="2" t="s">
        <v>166</v>
      </c>
      <c r="C75" s="62">
        <v>608.2</v>
      </c>
      <c r="D75" s="62">
        <v>522.7</v>
      </c>
      <c r="E75" s="62">
        <f>D75/C75*100</f>
        <v>85.94212430121671</v>
      </c>
      <c r="F75" s="54"/>
    </row>
    <row r="76" spans="1:6" s="28" customFormat="1" ht="16.5" customHeight="1">
      <c r="A76" s="1" t="s">
        <v>165</v>
      </c>
      <c r="B76" s="2" t="s">
        <v>167</v>
      </c>
      <c r="C76" s="62">
        <v>223.5</v>
      </c>
      <c r="D76" s="62">
        <v>491.2</v>
      </c>
      <c r="E76" s="62" t="s">
        <v>372</v>
      </c>
      <c r="F76" s="54"/>
    </row>
    <row r="77" spans="1:6" ht="25.5">
      <c r="A77" s="6" t="s">
        <v>212</v>
      </c>
      <c r="B77" s="5" t="s">
        <v>39</v>
      </c>
      <c r="C77" s="58">
        <f>C78+C81</f>
        <v>3249.5</v>
      </c>
      <c r="D77" s="58">
        <f>D78+D81</f>
        <v>3239.1000000000004</v>
      </c>
      <c r="E77" s="58">
        <f>D77/C77*100</f>
        <v>99.67995076165566</v>
      </c>
      <c r="F77" s="52"/>
    </row>
    <row r="78" spans="1:6" ht="14.25" customHeight="1">
      <c r="A78" s="10" t="s">
        <v>114</v>
      </c>
      <c r="B78" s="11" t="s">
        <v>115</v>
      </c>
      <c r="C78" s="60">
        <f>C79</f>
        <v>238.8</v>
      </c>
      <c r="D78" s="60">
        <f>D79</f>
        <v>57.3</v>
      </c>
      <c r="E78" s="60">
        <f>D78/C78*100</f>
        <v>23.99497487437186</v>
      </c>
      <c r="F78" s="53"/>
    </row>
    <row r="79" spans="1:6" ht="12.75">
      <c r="A79" s="10" t="s">
        <v>79</v>
      </c>
      <c r="B79" s="11" t="s">
        <v>80</v>
      </c>
      <c r="C79" s="60">
        <f>C80</f>
        <v>238.8</v>
      </c>
      <c r="D79" s="60">
        <f>D80</f>
        <v>57.3</v>
      </c>
      <c r="E79" s="60">
        <f>D79/C79*100</f>
        <v>23.99497487437186</v>
      </c>
      <c r="F79" s="53"/>
    </row>
    <row r="80" spans="1:6" s="28" customFormat="1" ht="25.5">
      <c r="A80" s="1" t="s">
        <v>82</v>
      </c>
      <c r="B80" s="2" t="s">
        <v>81</v>
      </c>
      <c r="C80" s="62">
        <v>238.8</v>
      </c>
      <c r="D80" s="62">
        <v>57.3</v>
      </c>
      <c r="E80" s="62">
        <f>D80/C80*100</f>
        <v>23.99497487437186</v>
      </c>
      <c r="F80" s="54"/>
    </row>
    <row r="81" spans="1:6" ht="12.75">
      <c r="A81" s="10" t="s">
        <v>116</v>
      </c>
      <c r="B81" s="11" t="s">
        <v>117</v>
      </c>
      <c r="C81" s="60">
        <f>C82+C84</f>
        <v>3010.7</v>
      </c>
      <c r="D81" s="60">
        <f>D82+D84</f>
        <v>3181.8</v>
      </c>
      <c r="E81" s="60">
        <f>D81/C81*100</f>
        <v>105.68306373932974</v>
      </c>
      <c r="F81" s="53"/>
    </row>
    <row r="82" spans="1:6" ht="25.5">
      <c r="A82" s="45" t="s">
        <v>273</v>
      </c>
      <c r="B82" s="11" t="s">
        <v>274</v>
      </c>
      <c r="C82" s="60">
        <f>C83</f>
        <v>859.2</v>
      </c>
      <c r="D82" s="60">
        <f>D83</f>
        <v>1227.2</v>
      </c>
      <c r="E82" s="60" t="s">
        <v>366</v>
      </c>
      <c r="F82" s="53"/>
    </row>
    <row r="83" spans="1:6" s="28" customFormat="1" ht="25.5">
      <c r="A83" s="14" t="s">
        <v>275</v>
      </c>
      <c r="B83" s="74" t="s">
        <v>276</v>
      </c>
      <c r="C83" s="65">
        <v>859.2</v>
      </c>
      <c r="D83" s="65">
        <v>1227.2</v>
      </c>
      <c r="E83" s="62" t="s">
        <v>366</v>
      </c>
      <c r="F83" s="54"/>
    </row>
    <row r="84" spans="1:6" ht="12.75">
      <c r="A84" s="10" t="s">
        <v>83</v>
      </c>
      <c r="B84" s="11" t="s">
        <v>84</v>
      </c>
      <c r="C84" s="60">
        <f>SUM(C85)</f>
        <v>2151.5</v>
      </c>
      <c r="D84" s="60">
        <f>SUM(D85)</f>
        <v>1954.6</v>
      </c>
      <c r="E84" s="60">
        <f aca="true" t="shared" si="4" ref="E84:E92">D84/C84*100</f>
        <v>90.84824541017895</v>
      </c>
      <c r="F84" s="53"/>
    </row>
    <row r="85" spans="1:6" s="28" customFormat="1" ht="18" customHeight="1">
      <c r="A85" s="40" t="s">
        <v>85</v>
      </c>
      <c r="B85" s="39" t="s">
        <v>86</v>
      </c>
      <c r="C85" s="63">
        <v>2151.5</v>
      </c>
      <c r="D85" s="63">
        <v>1954.6</v>
      </c>
      <c r="E85" s="62">
        <f t="shared" si="4"/>
        <v>90.84824541017895</v>
      </c>
      <c r="F85" s="54"/>
    </row>
    <row r="86" spans="1:6" ht="30" customHeight="1">
      <c r="A86" s="6" t="s">
        <v>40</v>
      </c>
      <c r="B86" s="5" t="s">
        <v>41</v>
      </c>
      <c r="C86" s="58">
        <f>C87+C90</f>
        <v>58630.6</v>
      </c>
      <c r="D86" s="58">
        <f>D87+D90</f>
        <v>34670.9</v>
      </c>
      <c r="E86" s="58">
        <f t="shared" si="4"/>
        <v>59.13447926509365</v>
      </c>
      <c r="F86" s="52"/>
    </row>
    <row r="87" spans="1:6" ht="57" customHeight="1">
      <c r="A87" s="10" t="s">
        <v>128</v>
      </c>
      <c r="B87" s="11" t="s">
        <v>42</v>
      </c>
      <c r="C87" s="60">
        <f>C88</f>
        <v>55420.2</v>
      </c>
      <c r="D87" s="60">
        <f>D88</f>
        <v>33497.1</v>
      </c>
      <c r="E87" s="60">
        <f t="shared" si="4"/>
        <v>60.44204098866478</v>
      </c>
      <c r="F87" s="53"/>
    </row>
    <row r="88" spans="1:6" ht="69" customHeight="1">
      <c r="A88" s="10" t="s">
        <v>141</v>
      </c>
      <c r="B88" s="11" t="s">
        <v>118</v>
      </c>
      <c r="C88" s="60">
        <f>C89</f>
        <v>55420.2</v>
      </c>
      <c r="D88" s="60">
        <f>D89</f>
        <v>33497.1</v>
      </c>
      <c r="E88" s="60">
        <f t="shared" si="4"/>
        <v>60.44204098866478</v>
      </c>
      <c r="F88" s="53"/>
    </row>
    <row r="89" spans="1:6" s="28" customFormat="1" ht="73.5" customHeight="1">
      <c r="A89" s="1" t="s">
        <v>119</v>
      </c>
      <c r="B89" s="2" t="s">
        <v>77</v>
      </c>
      <c r="C89" s="62">
        <v>55420.2</v>
      </c>
      <c r="D89" s="62">
        <v>33497.1</v>
      </c>
      <c r="E89" s="62">
        <f t="shared" si="4"/>
        <v>60.44204098866478</v>
      </c>
      <c r="F89" s="54"/>
    </row>
    <row r="90" spans="1:6" ht="29.25" customHeight="1">
      <c r="A90" s="10" t="s">
        <v>129</v>
      </c>
      <c r="B90" s="11" t="s">
        <v>43</v>
      </c>
      <c r="C90" s="60">
        <f>C91+C93</f>
        <v>3210.3999999999996</v>
      </c>
      <c r="D90" s="60">
        <f>D91+D93</f>
        <v>1173.8</v>
      </c>
      <c r="E90" s="60">
        <f t="shared" si="4"/>
        <v>36.56242212808373</v>
      </c>
      <c r="F90" s="53"/>
    </row>
    <row r="91" spans="1:6" ht="25.5">
      <c r="A91" s="10" t="s">
        <v>44</v>
      </c>
      <c r="B91" s="11" t="s">
        <v>45</v>
      </c>
      <c r="C91" s="60">
        <f>C92</f>
        <v>3121.7</v>
      </c>
      <c r="D91" s="60">
        <f>D92</f>
        <v>905.4</v>
      </c>
      <c r="E91" s="60">
        <f t="shared" si="4"/>
        <v>29.003427619566263</v>
      </c>
      <c r="F91" s="53"/>
    </row>
    <row r="92" spans="1:6" s="28" customFormat="1" ht="38.25">
      <c r="A92" s="1" t="s">
        <v>146</v>
      </c>
      <c r="B92" s="2" t="s">
        <v>46</v>
      </c>
      <c r="C92" s="62">
        <v>3121.7</v>
      </c>
      <c r="D92" s="62">
        <v>905.4</v>
      </c>
      <c r="E92" s="62">
        <f t="shared" si="4"/>
        <v>29.003427619566263</v>
      </c>
      <c r="F92" s="54"/>
    </row>
    <row r="93" spans="1:6" ht="51">
      <c r="A93" s="10" t="s">
        <v>157</v>
      </c>
      <c r="B93" s="11" t="s">
        <v>159</v>
      </c>
      <c r="C93" s="60">
        <f>C94</f>
        <v>88.7</v>
      </c>
      <c r="D93" s="60">
        <f>D94</f>
        <v>268.4</v>
      </c>
      <c r="E93" s="60" t="s">
        <v>373</v>
      </c>
      <c r="F93" s="53"/>
    </row>
    <row r="94" spans="1:6" s="28" customFormat="1" ht="63.75">
      <c r="A94" s="1" t="s">
        <v>158</v>
      </c>
      <c r="B94" s="2" t="s">
        <v>156</v>
      </c>
      <c r="C94" s="62">
        <v>88.7</v>
      </c>
      <c r="D94" s="62">
        <v>268.4</v>
      </c>
      <c r="E94" s="62" t="s">
        <v>373</v>
      </c>
      <c r="F94" s="54"/>
    </row>
    <row r="95" spans="1:6" ht="19.5" customHeight="1">
      <c r="A95" s="6" t="s">
        <v>47</v>
      </c>
      <c r="B95" s="5" t="s">
        <v>48</v>
      </c>
      <c r="C95" s="58">
        <f>C96+C126+C128+C139+C131+C133</f>
        <v>2974.2000000000003</v>
      </c>
      <c r="D95" s="58">
        <f>D96+D126+D128+D139+D131+D133</f>
        <v>3794.9</v>
      </c>
      <c r="E95" s="58" t="s">
        <v>367</v>
      </c>
      <c r="F95" s="52"/>
    </row>
    <row r="96" spans="1:6" ht="40.5" customHeight="1">
      <c r="A96" s="6" t="s">
        <v>217</v>
      </c>
      <c r="B96" s="5" t="s">
        <v>218</v>
      </c>
      <c r="C96" s="58">
        <f>C97+C99+C101+C106+C108+C117+C121+C123+C110+C113+C115+C104</f>
        <v>1515.3000000000002</v>
      </c>
      <c r="D96" s="58">
        <f>D97+D99+D101+D106+D108+D117+D121+D123+D110+D113+D115+D104</f>
        <v>1640.7</v>
      </c>
      <c r="E96" s="58">
        <f>D96/C96*100</f>
        <v>108.27558899227874</v>
      </c>
      <c r="F96" s="53"/>
    </row>
    <row r="97" spans="1:6" ht="47.25" customHeight="1">
      <c r="A97" s="10" t="s">
        <v>225</v>
      </c>
      <c r="B97" s="11" t="s">
        <v>226</v>
      </c>
      <c r="C97" s="60">
        <f>C98</f>
        <v>18.5</v>
      </c>
      <c r="D97" s="60">
        <f>D98</f>
        <v>31.6</v>
      </c>
      <c r="E97" s="60" t="s">
        <v>368</v>
      </c>
      <c r="F97" s="53"/>
    </row>
    <row r="98" spans="1:6" s="28" customFormat="1" ht="60.75" customHeight="1">
      <c r="A98" s="1" t="s">
        <v>227</v>
      </c>
      <c r="B98" s="2" t="s">
        <v>228</v>
      </c>
      <c r="C98" s="62">
        <v>18.5</v>
      </c>
      <c r="D98" s="62">
        <v>31.6</v>
      </c>
      <c r="E98" s="62" t="s">
        <v>368</v>
      </c>
      <c r="F98" s="54"/>
    </row>
    <row r="99" spans="1:6" ht="59.25" customHeight="1">
      <c r="A99" s="10" t="s">
        <v>219</v>
      </c>
      <c r="B99" s="11" t="s">
        <v>220</v>
      </c>
      <c r="C99" s="60">
        <f>C100</f>
        <v>44.4</v>
      </c>
      <c r="D99" s="60">
        <f>D100</f>
        <v>23.8</v>
      </c>
      <c r="E99" s="60">
        <f>D99/C99*100</f>
        <v>53.60360360360361</v>
      </c>
      <c r="F99" s="53"/>
    </row>
    <row r="100" spans="1:6" s="28" customFormat="1" ht="83.25" customHeight="1">
      <c r="A100" s="1" t="s">
        <v>221</v>
      </c>
      <c r="B100" s="2" t="s">
        <v>222</v>
      </c>
      <c r="C100" s="62">
        <v>44.4</v>
      </c>
      <c r="D100" s="62">
        <v>23.8</v>
      </c>
      <c r="E100" s="62">
        <f>D100/C100*100</f>
        <v>53.60360360360361</v>
      </c>
      <c r="F100" s="54"/>
    </row>
    <row r="101" spans="1:6" ht="47.25" customHeight="1">
      <c r="A101" s="3" t="s">
        <v>223</v>
      </c>
      <c r="B101" s="12" t="s">
        <v>224</v>
      </c>
      <c r="C101" s="60">
        <f>C103+C102</f>
        <v>11.4</v>
      </c>
      <c r="D101" s="61">
        <f>D103+D102</f>
        <v>27.1</v>
      </c>
      <c r="E101" s="60" t="s">
        <v>375</v>
      </c>
      <c r="F101" s="53"/>
    </row>
    <row r="102" spans="1:6" s="28" customFormat="1" ht="76.5" customHeight="1">
      <c r="A102" s="14" t="s">
        <v>383</v>
      </c>
      <c r="B102" s="2" t="s">
        <v>356</v>
      </c>
      <c r="C102" s="62">
        <v>0</v>
      </c>
      <c r="D102" s="62">
        <v>20</v>
      </c>
      <c r="E102" s="62">
        <v>0</v>
      </c>
      <c r="F102" s="54"/>
    </row>
    <row r="103" spans="1:6" s="28" customFormat="1" ht="63" customHeight="1">
      <c r="A103" s="1" t="s">
        <v>229</v>
      </c>
      <c r="B103" s="2" t="s">
        <v>230</v>
      </c>
      <c r="C103" s="62">
        <v>11.4</v>
      </c>
      <c r="D103" s="62">
        <v>7.1</v>
      </c>
      <c r="E103" s="62">
        <f aca="true" t="shared" si="5" ref="E103:E111">D103/C103*100</f>
        <v>62.28070175438596</v>
      </c>
      <c r="F103" s="54"/>
    </row>
    <row r="104" spans="1:6" s="28" customFormat="1" ht="43.5" customHeight="1">
      <c r="A104" s="10" t="s">
        <v>320</v>
      </c>
      <c r="B104" s="12" t="s">
        <v>321</v>
      </c>
      <c r="C104" s="60">
        <f>C105</f>
        <v>260.5</v>
      </c>
      <c r="D104" s="60">
        <f>D105</f>
        <v>201.9</v>
      </c>
      <c r="E104" s="60">
        <f t="shared" si="5"/>
        <v>77.50479846449136</v>
      </c>
      <c r="F104" s="53"/>
    </row>
    <row r="105" spans="1:6" s="28" customFormat="1" ht="81.75" customHeight="1">
      <c r="A105" s="1" t="s">
        <v>319</v>
      </c>
      <c r="B105" s="2" t="s">
        <v>322</v>
      </c>
      <c r="C105" s="62">
        <v>260.5</v>
      </c>
      <c r="D105" s="62">
        <v>201.9</v>
      </c>
      <c r="E105" s="62">
        <f t="shared" si="5"/>
        <v>77.50479846449136</v>
      </c>
      <c r="F105" s="54"/>
    </row>
    <row r="106" spans="1:6" ht="57" customHeight="1">
      <c r="A106" s="10" t="s">
        <v>231</v>
      </c>
      <c r="B106" s="11" t="s">
        <v>232</v>
      </c>
      <c r="C106" s="60">
        <f>C107</f>
        <v>27.7</v>
      </c>
      <c r="D106" s="60">
        <f>D107</f>
        <v>3.4</v>
      </c>
      <c r="E106" s="60">
        <f t="shared" si="5"/>
        <v>12.274368231046932</v>
      </c>
      <c r="F106" s="53"/>
    </row>
    <row r="107" spans="1:6" s="28" customFormat="1" ht="87" customHeight="1">
      <c r="A107" s="1" t="s">
        <v>233</v>
      </c>
      <c r="B107" s="2" t="s">
        <v>234</v>
      </c>
      <c r="C107" s="62">
        <v>27.7</v>
      </c>
      <c r="D107" s="62">
        <v>3.4</v>
      </c>
      <c r="E107" s="62">
        <f t="shared" si="5"/>
        <v>12.274368231046932</v>
      </c>
      <c r="F107" s="54"/>
    </row>
    <row r="108" spans="1:6" s="28" customFormat="1" ht="46.5" customHeight="1">
      <c r="A108" s="42" t="s">
        <v>338</v>
      </c>
      <c r="B108" s="43" t="s">
        <v>339</v>
      </c>
      <c r="C108" s="60">
        <f>C109</f>
        <v>1</v>
      </c>
      <c r="D108" s="60">
        <f>D109</f>
        <v>0</v>
      </c>
      <c r="E108" s="60">
        <f t="shared" si="5"/>
        <v>0</v>
      </c>
      <c r="F108" s="54"/>
    </row>
    <row r="109" spans="1:6" s="28" customFormat="1" ht="66" customHeight="1">
      <c r="A109" s="40" t="s">
        <v>340</v>
      </c>
      <c r="B109" s="39" t="s">
        <v>341</v>
      </c>
      <c r="C109" s="62">
        <v>1</v>
      </c>
      <c r="D109" s="62">
        <v>0</v>
      </c>
      <c r="E109" s="62">
        <f t="shared" si="5"/>
        <v>0</v>
      </c>
      <c r="F109" s="54"/>
    </row>
    <row r="110" spans="1:6" ht="56.25" customHeight="1">
      <c r="A110" s="10" t="s">
        <v>283</v>
      </c>
      <c r="B110" s="11" t="s">
        <v>284</v>
      </c>
      <c r="C110" s="60">
        <f>C112+C111</f>
        <v>305.5</v>
      </c>
      <c r="D110" s="60">
        <f>D112+D111</f>
        <v>9.7</v>
      </c>
      <c r="E110" s="60">
        <f t="shared" si="5"/>
        <v>3.1751227495908343</v>
      </c>
      <c r="F110" s="53"/>
    </row>
    <row r="111" spans="1:6" s="28" customFormat="1" ht="81.75" customHeight="1">
      <c r="A111" s="1" t="s">
        <v>323</v>
      </c>
      <c r="B111" s="2" t="s">
        <v>324</v>
      </c>
      <c r="C111" s="62">
        <v>300</v>
      </c>
      <c r="D111" s="62">
        <v>0</v>
      </c>
      <c r="E111" s="62">
        <f t="shared" si="5"/>
        <v>0</v>
      </c>
      <c r="F111" s="54"/>
    </row>
    <row r="112" spans="1:6" s="28" customFormat="1" ht="66.75" customHeight="1">
      <c r="A112" s="1" t="s">
        <v>282</v>
      </c>
      <c r="B112" s="2" t="s">
        <v>285</v>
      </c>
      <c r="C112" s="62">
        <v>5.5</v>
      </c>
      <c r="D112" s="62">
        <v>9.7</v>
      </c>
      <c r="E112" s="62" t="s">
        <v>369</v>
      </c>
      <c r="F112" s="54"/>
    </row>
    <row r="113" spans="1:6" ht="53.25" customHeight="1">
      <c r="A113" s="10" t="s">
        <v>286</v>
      </c>
      <c r="B113" s="11" t="s">
        <v>288</v>
      </c>
      <c r="C113" s="60">
        <f>C114</f>
        <v>24.9</v>
      </c>
      <c r="D113" s="60">
        <f>D114</f>
        <v>8.4</v>
      </c>
      <c r="E113" s="60">
        <f aca="true" t="shared" si="6" ref="E113:E120">D113/C113*100</f>
        <v>33.734939759036145</v>
      </c>
      <c r="F113" s="53"/>
    </row>
    <row r="114" spans="1:6" s="28" customFormat="1" ht="78.75" customHeight="1">
      <c r="A114" s="1" t="s">
        <v>287</v>
      </c>
      <c r="B114" s="2" t="s">
        <v>289</v>
      </c>
      <c r="C114" s="62">
        <v>24.9</v>
      </c>
      <c r="D114" s="62">
        <v>8.4</v>
      </c>
      <c r="E114" s="62">
        <f t="shared" si="6"/>
        <v>33.734939759036145</v>
      </c>
      <c r="F114" s="54"/>
    </row>
    <row r="115" spans="1:6" ht="42" customHeight="1">
      <c r="A115" s="10" t="s">
        <v>291</v>
      </c>
      <c r="B115" s="11" t="s">
        <v>293</v>
      </c>
      <c r="C115" s="60">
        <f>C116</f>
        <v>4</v>
      </c>
      <c r="D115" s="60">
        <f>D116</f>
        <v>3.6</v>
      </c>
      <c r="E115" s="60">
        <f t="shared" si="6"/>
        <v>90</v>
      </c>
      <c r="F115" s="53"/>
    </row>
    <row r="116" spans="1:6" s="28" customFormat="1" ht="69.75" customHeight="1">
      <c r="A116" s="1" t="s">
        <v>290</v>
      </c>
      <c r="B116" s="2" t="s">
        <v>292</v>
      </c>
      <c r="C116" s="62">
        <v>4</v>
      </c>
      <c r="D116" s="62">
        <v>3.6</v>
      </c>
      <c r="E116" s="62">
        <f t="shared" si="6"/>
        <v>90</v>
      </c>
      <c r="F116" s="54"/>
    </row>
    <row r="117" spans="1:6" ht="50.25" customHeight="1">
      <c r="A117" s="3" t="s">
        <v>235</v>
      </c>
      <c r="B117" s="11" t="s">
        <v>236</v>
      </c>
      <c r="C117" s="60">
        <f>C119+C120+C118</f>
        <v>99.1</v>
      </c>
      <c r="D117" s="60">
        <f>D119+D120+D118</f>
        <v>60.2</v>
      </c>
      <c r="E117" s="60">
        <f t="shared" si="6"/>
        <v>60.74672048435924</v>
      </c>
      <c r="F117" s="53"/>
    </row>
    <row r="118" spans="1:6" s="28" customFormat="1" ht="70.5" customHeight="1">
      <c r="A118" s="14" t="s">
        <v>294</v>
      </c>
      <c r="B118" s="2" t="s">
        <v>295</v>
      </c>
      <c r="C118" s="62">
        <v>16</v>
      </c>
      <c r="D118" s="62">
        <v>9</v>
      </c>
      <c r="E118" s="62">
        <f t="shared" si="6"/>
        <v>56.25</v>
      </c>
      <c r="F118" s="54"/>
    </row>
    <row r="119" spans="1:6" s="28" customFormat="1" ht="60" customHeight="1">
      <c r="A119" s="1" t="s">
        <v>237</v>
      </c>
      <c r="B119" s="2" t="s">
        <v>238</v>
      </c>
      <c r="C119" s="62">
        <v>57.1</v>
      </c>
      <c r="D119" s="62">
        <v>46.1</v>
      </c>
      <c r="E119" s="62">
        <f t="shared" si="6"/>
        <v>80.73555166374781</v>
      </c>
      <c r="F119" s="54"/>
    </row>
    <row r="120" spans="1:6" s="28" customFormat="1" ht="54.75" customHeight="1">
      <c r="A120" s="1" t="s">
        <v>262</v>
      </c>
      <c r="B120" s="2" t="s">
        <v>263</v>
      </c>
      <c r="C120" s="62">
        <v>26</v>
      </c>
      <c r="D120" s="62">
        <v>5.1</v>
      </c>
      <c r="E120" s="62">
        <f t="shared" si="6"/>
        <v>19.615384615384617</v>
      </c>
      <c r="F120" s="54"/>
    </row>
    <row r="121" spans="1:6" ht="57" customHeight="1">
      <c r="A121" s="10" t="s">
        <v>239</v>
      </c>
      <c r="B121" s="11" t="s">
        <v>240</v>
      </c>
      <c r="C121" s="60">
        <f>C122</f>
        <v>718.3</v>
      </c>
      <c r="D121" s="60">
        <f>D122</f>
        <v>1250.5</v>
      </c>
      <c r="E121" s="60" t="s">
        <v>368</v>
      </c>
      <c r="F121" s="53"/>
    </row>
    <row r="122" spans="1:6" s="28" customFormat="1" ht="73.5" customHeight="1">
      <c r="A122" s="1" t="s">
        <v>241</v>
      </c>
      <c r="B122" s="13" t="s">
        <v>242</v>
      </c>
      <c r="C122" s="62">
        <v>718.3</v>
      </c>
      <c r="D122" s="62">
        <v>1250.5</v>
      </c>
      <c r="E122" s="62" t="s">
        <v>368</v>
      </c>
      <c r="F122" s="54"/>
    </row>
    <row r="123" spans="1:6" s="28" customFormat="1" ht="82.5" customHeight="1">
      <c r="A123" s="10" t="s">
        <v>359</v>
      </c>
      <c r="B123" s="12" t="s">
        <v>360</v>
      </c>
      <c r="C123" s="60">
        <f>C124+C125</f>
        <v>0</v>
      </c>
      <c r="D123" s="60">
        <f>D124+D125</f>
        <v>20.5</v>
      </c>
      <c r="E123" s="60">
        <v>0</v>
      </c>
      <c r="F123" s="54"/>
    </row>
    <row r="124" spans="1:6" s="28" customFormat="1" ht="119.25" customHeight="1">
      <c r="A124" s="1" t="s">
        <v>361</v>
      </c>
      <c r="B124" s="13" t="s">
        <v>363</v>
      </c>
      <c r="C124" s="62">
        <v>0</v>
      </c>
      <c r="D124" s="62">
        <v>20</v>
      </c>
      <c r="E124" s="62">
        <v>0</v>
      </c>
      <c r="F124" s="54"/>
    </row>
    <row r="125" spans="1:6" s="28" customFormat="1" ht="108.75" customHeight="1">
      <c r="A125" s="1" t="s">
        <v>362</v>
      </c>
      <c r="B125" s="13" t="s">
        <v>364</v>
      </c>
      <c r="C125" s="62">
        <v>0</v>
      </c>
      <c r="D125" s="62">
        <v>0.5</v>
      </c>
      <c r="E125" s="62">
        <v>0</v>
      </c>
      <c r="F125" s="54"/>
    </row>
    <row r="126" spans="1:6" ht="37.5" customHeight="1">
      <c r="A126" s="6" t="s">
        <v>243</v>
      </c>
      <c r="B126" s="34" t="s">
        <v>245</v>
      </c>
      <c r="C126" s="58">
        <f>C127</f>
        <v>110.4</v>
      </c>
      <c r="D126" s="58">
        <f>D127</f>
        <v>59.5</v>
      </c>
      <c r="E126" s="58">
        <f>D126/C126*100</f>
        <v>53.89492753623188</v>
      </c>
      <c r="F126" s="52"/>
    </row>
    <row r="127" spans="1:6" ht="51" customHeight="1">
      <c r="A127" s="10" t="s">
        <v>244</v>
      </c>
      <c r="B127" s="12" t="s">
        <v>246</v>
      </c>
      <c r="C127" s="60">
        <v>110.4</v>
      </c>
      <c r="D127" s="60">
        <v>59.5</v>
      </c>
      <c r="E127" s="60">
        <f>D127/C127*100</f>
        <v>53.89492753623188</v>
      </c>
      <c r="F127" s="53"/>
    </row>
    <row r="128" spans="1:6" s="26" customFormat="1" ht="84" customHeight="1">
      <c r="A128" s="4" t="s">
        <v>247</v>
      </c>
      <c r="B128" s="5" t="s">
        <v>248</v>
      </c>
      <c r="C128" s="67">
        <f>C129</f>
        <v>400</v>
      </c>
      <c r="D128" s="67">
        <f>D129</f>
        <v>903.9</v>
      </c>
      <c r="E128" s="58" t="s">
        <v>374</v>
      </c>
      <c r="F128" s="52"/>
    </row>
    <row r="129" spans="1:6" ht="58.5" customHeight="1">
      <c r="A129" s="30" t="s">
        <v>250</v>
      </c>
      <c r="B129" s="11" t="s">
        <v>251</v>
      </c>
      <c r="C129" s="60">
        <f>C130</f>
        <v>400</v>
      </c>
      <c r="D129" s="60">
        <f>D130</f>
        <v>903.9</v>
      </c>
      <c r="E129" s="60" t="s">
        <v>374</v>
      </c>
      <c r="F129" s="53"/>
    </row>
    <row r="130" spans="1:6" s="28" customFormat="1" ht="65.25" customHeight="1">
      <c r="A130" s="1" t="s">
        <v>249</v>
      </c>
      <c r="B130" s="2" t="s">
        <v>252</v>
      </c>
      <c r="C130" s="62">
        <v>400</v>
      </c>
      <c r="D130" s="62">
        <v>903.9</v>
      </c>
      <c r="E130" s="62" t="s">
        <v>374</v>
      </c>
      <c r="F130" s="54"/>
    </row>
    <row r="131" spans="1:6" ht="42.75" customHeight="1">
      <c r="A131" s="6" t="s">
        <v>278</v>
      </c>
      <c r="B131" s="5" t="s">
        <v>279</v>
      </c>
      <c r="C131" s="58">
        <f>C132</f>
        <v>200</v>
      </c>
      <c r="D131" s="58">
        <f>D132</f>
        <v>25.4</v>
      </c>
      <c r="E131" s="58">
        <f>D131/C131*100</f>
        <v>12.7</v>
      </c>
      <c r="F131" s="52"/>
    </row>
    <row r="132" spans="1:6" ht="42.75" customHeight="1">
      <c r="A132" s="10" t="s">
        <v>296</v>
      </c>
      <c r="B132" s="11" t="s">
        <v>297</v>
      </c>
      <c r="C132" s="60">
        <v>200</v>
      </c>
      <c r="D132" s="60">
        <v>25.4</v>
      </c>
      <c r="E132" s="60">
        <f>D132/C132*100</f>
        <v>12.7</v>
      </c>
      <c r="F132" s="53"/>
    </row>
    <row r="133" spans="1:6" ht="23.25" customHeight="1">
      <c r="A133" s="6" t="s">
        <v>280</v>
      </c>
      <c r="B133" s="5" t="s">
        <v>281</v>
      </c>
      <c r="C133" s="58">
        <f>C136+C134</f>
        <v>43.4</v>
      </c>
      <c r="D133" s="58">
        <f>D136+D134</f>
        <v>295.7</v>
      </c>
      <c r="E133" s="58" t="s">
        <v>370</v>
      </c>
      <c r="F133" s="52"/>
    </row>
    <row r="134" spans="1:6" ht="65.25" customHeight="1">
      <c r="A134" s="10" t="s">
        <v>325</v>
      </c>
      <c r="B134" s="11" t="s">
        <v>327</v>
      </c>
      <c r="C134" s="60">
        <f>C135</f>
        <v>43.4</v>
      </c>
      <c r="D134" s="60">
        <f>D135</f>
        <v>306.4</v>
      </c>
      <c r="E134" s="60" t="s">
        <v>371</v>
      </c>
      <c r="F134" s="53"/>
    </row>
    <row r="135" spans="1:6" s="28" customFormat="1" ht="42.75" customHeight="1">
      <c r="A135" s="1" t="s">
        <v>326</v>
      </c>
      <c r="B135" s="2" t="s">
        <v>328</v>
      </c>
      <c r="C135" s="66">
        <v>43.4</v>
      </c>
      <c r="D135" s="65">
        <v>306.4</v>
      </c>
      <c r="E135" s="62" t="s">
        <v>371</v>
      </c>
      <c r="F135" s="54"/>
    </row>
    <row r="136" spans="1:6" ht="53.25" customHeight="1">
      <c r="A136" s="10" t="s">
        <v>300</v>
      </c>
      <c r="B136" s="11" t="s">
        <v>301</v>
      </c>
      <c r="C136" s="60">
        <f>C137+C138</f>
        <v>0</v>
      </c>
      <c r="D136" s="60">
        <f>D137+D138</f>
        <v>-10.700000000000001</v>
      </c>
      <c r="E136" s="60">
        <v>0</v>
      </c>
      <c r="F136" s="53"/>
    </row>
    <row r="137" spans="1:6" s="28" customFormat="1" ht="50.25" customHeight="1">
      <c r="A137" s="1" t="s">
        <v>298</v>
      </c>
      <c r="B137" s="2" t="s">
        <v>299</v>
      </c>
      <c r="C137" s="62">
        <v>0</v>
      </c>
      <c r="D137" s="62">
        <v>-12.8</v>
      </c>
      <c r="E137" s="62">
        <v>0</v>
      </c>
      <c r="F137" s="54"/>
    </row>
    <row r="138" spans="1:6" s="28" customFormat="1" ht="51" customHeight="1">
      <c r="A138" s="1" t="s">
        <v>329</v>
      </c>
      <c r="B138" s="2" t="s">
        <v>330</v>
      </c>
      <c r="C138" s="62">
        <v>0</v>
      </c>
      <c r="D138" s="62">
        <v>2.1</v>
      </c>
      <c r="E138" s="62">
        <v>0</v>
      </c>
      <c r="F138" s="54"/>
    </row>
    <row r="139" spans="1:6" s="35" customFormat="1" ht="25.5" customHeight="1">
      <c r="A139" s="4" t="s">
        <v>253</v>
      </c>
      <c r="B139" s="5" t="s">
        <v>254</v>
      </c>
      <c r="C139" s="67">
        <f>C140</f>
        <v>705.1</v>
      </c>
      <c r="D139" s="67">
        <f>D140</f>
        <v>869.7</v>
      </c>
      <c r="E139" s="58">
        <f>D139/C139*100</f>
        <v>123.34420649553255</v>
      </c>
      <c r="F139" s="52"/>
    </row>
    <row r="140" spans="1:6" ht="26.25" customHeight="1">
      <c r="A140" s="10" t="s">
        <v>257</v>
      </c>
      <c r="B140" s="11" t="s">
        <v>254</v>
      </c>
      <c r="C140" s="60">
        <f>C141</f>
        <v>705.1</v>
      </c>
      <c r="D140" s="60">
        <f>D141</f>
        <v>869.7</v>
      </c>
      <c r="E140" s="60">
        <f>D140/C140*100</f>
        <v>123.34420649553255</v>
      </c>
      <c r="F140" s="53"/>
    </row>
    <row r="141" spans="1:6" s="28" customFormat="1" ht="58.5" customHeight="1">
      <c r="A141" s="1" t="s">
        <v>255</v>
      </c>
      <c r="B141" s="2" t="s">
        <v>256</v>
      </c>
      <c r="C141" s="62">
        <v>705.1</v>
      </c>
      <c r="D141" s="62">
        <v>869.7</v>
      </c>
      <c r="E141" s="62">
        <f>D141/C141*100</f>
        <v>123.34420649553255</v>
      </c>
      <c r="F141" s="54"/>
    </row>
    <row r="142" spans="1:6" s="28" customFormat="1" ht="12.75">
      <c r="A142" s="6" t="s">
        <v>90</v>
      </c>
      <c r="B142" s="34" t="s">
        <v>91</v>
      </c>
      <c r="C142" s="58">
        <f>C143</f>
        <v>536.7</v>
      </c>
      <c r="D142" s="58">
        <f>D143</f>
        <v>102.5</v>
      </c>
      <c r="E142" s="58">
        <f>D142/C142*100</f>
        <v>19.098192658841064</v>
      </c>
      <c r="F142" s="52"/>
    </row>
    <row r="143" spans="1:6" s="28" customFormat="1" ht="12.75">
      <c r="A143" s="10" t="s">
        <v>331</v>
      </c>
      <c r="B143" s="12" t="s">
        <v>332</v>
      </c>
      <c r="C143" s="61">
        <f>C144</f>
        <v>536.7</v>
      </c>
      <c r="D143" s="61">
        <f>D144</f>
        <v>102.5</v>
      </c>
      <c r="E143" s="60">
        <f aca="true" t="shared" si="7" ref="E143:E182">D143/C143*100</f>
        <v>19.098192658841064</v>
      </c>
      <c r="F143" s="52"/>
    </row>
    <row r="144" spans="1:6" s="28" customFormat="1" ht="13.5">
      <c r="A144" s="1" t="s">
        <v>333</v>
      </c>
      <c r="B144" s="13" t="s">
        <v>334</v>
      </c>
      <c r="C144" s="63">
        <v>536.7</v>
      </c>
      <c r="D144" s="62">
        <v>102.5</v>
      </c>
      <c r="E144" s="62">
        <f t="shared" si="7"/>
        <v>19.098192658841064</v>
      </c>
      <c r="F144" s="70"/>
    </row>
    <row r="145" spans="1:6" ht="18.75" customHeight="1">
      <c r="A145" s="36" t="s">
        <v>49</v>
      </c>
      <c r="B145" s="37" t="s">
        <v>50</v>
      </c>
      <c r="C145" s="59">
        <f>C146+C185+C191</f>
        <v>2730976.1999999997</v>
      </c>
      <c r="D145" s="59">
        <f>D146+D185+D188+D191</f>
        <v>1953639.3000000003</v>
      </c>
      <c r="E145" s="58">
        <f t="shared" si="7"/>
        <v>71.53629899813848</v>
      </c>
      <c r="F145" s="52"/>
    </row>
    <row r="146" spans="1:6" ht="28.5" customHeight="1">
      <c r="A146" s="10" t="s">
        <v>51</v>
      </c>
      <c r="B146" s="11" t="s">
        <v>52</v>
      </c>
      <c r="C146" s="60">
        <f>C147+C154+C167+C180</f>
        <v>2548759.1999999997</v>
      </c>
      <c r="D146" s="60">
        <f>D147+D154+D167+D180</f>
        <v>1848672.6</v>
      </c>
      <c r="E146" s="60">
        <f t="shared" si="7"/>
        <v>72.53225804932848</v>
      </c>
      <c r="F146" s="53"/>
    </row>
    <row r="147" spans="1:6" ht="25.5">
      <c r="A147" s="6" t="s">
        <v>147</v>
      </c>
      <c r="B147" s="5" t="s">
        <v>169</v>
      </c>
      <c r="C147" s="58">
        <f>C148+C150+C152</f>
        <v>543969.5</v>
      </c>
      <c r="D147" s="58">
        <f>D148+D150+D152</f>
        <v>444359.5</v>
      </c>
      <c r="E147" s="58">
        <f t="shared" si="7"/>
        <v>81.68831156893907</v>
      </c>
      <c r="F147" s="52"/>
    </row>
    <row r="148" spans="1:6" ht="12.75">
      <c r="A148" s="10" t="s">
        <v>53</v>
      </c>
      <c r="B148" s="11" t="s">
        <v>170</v>
      </c>
      <c r="C148" s="60">
        <f>C149</f>
        <v>462123.7</v>
      </c>
      <c r="D148" s="60">
        <f>D149</f>
        <v>369699</v>
      </c>
      <c r="E148" s="60">
        <f t="shared" si="7"/>
        <v>80.0000086556911</v>
      </c>
      <c r="F148" s="53"/>
    </row>
    <row r="149" spans="1:6" s="28" customFormat="1" ht="28.5" customHeight="1">
      <c r="A149" s="1" t="s">
        <v>277</v>
      </c>
      <c r="B149" s="2" t="s">
        <v>171</v>
      </c>
      <c r="C149" s="62">
        <v>462123.7</v>
      </c>
      <c r="D149" s="62">
        <v>369699</v>
      </c>
      <c r="E149" s="62">
        <f t="shared" si="7"/>
        <v>80.0000086556911</v>
      </c>
      <c r="F149" s="54"/>
    </row>
    <row r="150" spans="1:6" ht="30.75" customHeight="1">
      <c r="A150" s="10" t="s">
        <v>54</v>
      </c>
      <c r="B150" s="11" t="s">
        <v>172</v>
      </c>
      <c r="C150" s="60">
        <f>SUM(C151)</f>
        <v>55720.9</v>
      </c>
      <c r="D150" s="60">
        <f>SUM(D151)</f>
        <v>48535.6</v>
      </c>
      <c r="E150" s="60">
        <f t="shared" si="7"/>
        <v>87.10483857941993</v>
      </c>
      <c r="F150" s="53"/>
    </row>
    <row r="151" spans="1:6" s="28" customFormat="1" ht="29.25" customHeight="1">
      <c r="A151" s="1" t="s">
        <v>55</v>
      </c>
      <c r="B151" s="2" t="s">
        <v>173</v>
      </c>
      <c r="C151" s="62">
        <v>55720.9</v>
      </c>
      <c r="D151" s="62">
        <v>48535.6</v>
      </c>
      <c r="E151" s="62">
        <f t="shared" si="7"/>
        <v>87.10483857941993</v>
      </c>
      <c r="F151" s="54"/>
    </row>
    <row r="152" spans="1:6" s="28" customFormat="1" ht="12.75">
      <c r="A152" s="10" t="s">
        <v>385</v>
      </c>
      <c r="B152" s="11" t="s">
        <v>357</v>
      </c>
      <c r="C152" s="60">
        <f>C153</f>
        <v>26124.9</v>
      </c>
      <c r="D152" s="60">
        <f>D153</f>
        <v>26124.9</v>
      </c>
      <c r="E152" s="60">
        <f t="shared" si="7"/>
        <v>100</v>
      </c>
      <c r="F152" s="54"/>
    </row>
    <row r="153" spans="1:6" s="28" customFormat="1" ht="12.75">
      <c r="A153" s="1" t="s">
        <v>384</v>
      </c>
      <c r="B153" s="2" t="s">
        <v>358</v>
      </c>
      <c r="C153" s="62">
        <v>26124.9</v>
      </c>
      <c r="D153" s="62">
        <v>26124.9</v>
      </c>
      <c r="E153" s="62">
        <f t="shared" si="7"/>
        <v>100</v>
      </c>
      <c r="F153" s="54"/>
    </row>
    <row r="154" spans="1:6" ht="29.25" customHeight="1">
      <c r="A154" s="6" t="s">
        <v>120</v>
      </c>
      <c r="B154" s="5" t="s">
        <v>174</v>
      </c>
      <c r="C154" s="58">
        <f>C155+C157+C159+C161+C163+C165</f>
        <v>303107.19999999995</v>
      </c>
      <c r="D154" s="58">
        <f>D155+D157+D159+D161+D163+D165</f>
        <v>263252.5</v>
      </c>
      <c r="E154" s="58">
        <f t="shared" si="7"/>
        <v>86.85128561776165</v>
      </c>
      <c r="F154" s="52"/>
    </row>
    <row r="155" spans="1:6" ht="40.5" customHeight="1">
      <c r="A155" s="10" t="s">
        <v>264</v>
      </c>
      <c r="B155" s="11" t="s">
        <v>265</v>
      </c>
      <c r="C155" s="60">
        <f>C156</f>
        <v>31473.4</v>
      </c>
      <c r="D155" s="60">
        <f>D156</f>
        <v>13258.8</v>
      </c>
      <c r="E155" s="60">
        <f t="shared" si="7"/>
        <v>42.12700248463781</v>
      </c>
      <c r="F155" s="53"/>
    </row>
    <row r="156" spans="1:6" s="28" customFormat="1" ht="42" customHeight="1">
      <c r="A156" s="40" t="s">
        <v>306</v>
      </c>
      <c r="B156" s="39" t="s">
        <v>266</v>
      </c>
      <c r="C156" s="63">
        <v>31473.4</v>
      </c>
      <c r="D156" s="63">
        <v>13258.8</v>
      </c>
      <c r="E156" s="62">
        <f t="shared" si="7"/>
        <v>42.12700248463781</v>
      </c>
      <c r="F156" s="54"/>
    </row>
    <row r="157" spans="1:6" ht="28.5" customHeight="1">
      <c r="A157" s="42" t="s">
        <v>162</v>
      </c>
      <c r="B157" s="43" t="s">
        <v>175</v>
      </c>
      <c r="C157" s="61">
        <f>C158</f>
        <v>23180.1</v>
      </c>
      <c r="D157" s="61">
        <f>D158</f>
        <v>23180.1</v>
      </c>
      <c r="E157" s="60">
        <f t="shared" si="7"/>
        <v>100</v>
      </c>
      <c r="F157" s="53"/>
    </row>
    <row r="158" spans="1:6" s="28" customFormat="1" ht="27" customHeight="1">
      <c r="A158" s="40" t="s">
        <v>163</v>
      </c>
      <c r="B158" s="39" t="s">
        <v>176</v>
      </c>
      <c r="C158" s="63">
        <v>23180.1</v>
      </c>
      <c r="D158" s="63">
        <v>23180.1</v>
      </c>
      <c r="E158" s="62">
        <f t="shared" si="7"/>
        <v>100</v>
      </c>
      <c r="F158" s="54"/>
    </row>
    <row r="159" spans="1:6" ht="14.25" customHeight="1">
      <c r="A159" s="42" t="s">
        <v>267</v>
      </c>
      <c r="B159" s="43" t="s">
        <v>268</v>
      </c>
      <c r="C159" s="61">
        <f>C160</f>
        <v>165.6</v>
      </c>
      <c r="D159" s="61">
        <f>D160</f>
        <v>165.6</v>
      </c>
      <c r="E159" s="60">
        <f t="shared" si="7"/>
        <v>100</v>
      </c>
      <c r="F159" s="53"/>
    </row>
    <row r="160" spans="1:6" s="28" customFormat="1" ht="17.25" customHeight="1">
      <c r="A160" s="40" t="s">
        <v>269</v>
      </c>
      <c r="B160" s="39" t="s">
        <v>268</v>
      </c>
      <c r="C160" s="63">
        <v>165.6</v>
      </c>
      <c r="D160" s="63">
        <v>165.6</v>
      </c>
      <c r="E160" s="62">
        <f t="shared" si="7"/>
        <v>100</v>
      </c>
      <c r="F160" s="54"/>
    </row>
    <row r="161" spans="1:6" ht="27" customHeight="1">
      <c r="A161" s="42" t="s">
        <v>205</v>
      </c>
      <c r="B161" s="43" t="s">
        <v>177</v>
      </c>
      <c r="C161" s="61">
        <f>C162</f>
        <v>15328.2</v>
      </c>
      <c r="D161" s="61">
        <f>D162</f>
        <v>15320.5</v>
      </c>
      <c r="E161" s="60">
        <f t="shared" si="7"/>
        <v>99.94976579115617</v>
      </c>
      <c r="F161" s="53"/>
    </row>
    <row r="162" spans="1:6" s="28" customFormat="1" ht="30.75" customHeight="1">
      <c r="A162" s="40" t="s">
        <v>206</v>
      </c>
      <c r="B162" s="39" t="s">
        <v>178</v>
      </c>
      <c r="C162" s="63">
        <v>15328.2</v>
      </c>
      <c r="D162" s="63">
        <v>15320.5</v>
      </c>
      <c r="E162" s="62">
        <f t="shared" si="7"/>
        <v>99.94976579115617</v>
      </c>
      <c r="F162" s="54"/>
    </row>
    <row r="163" spans="1:6" s="28" customFormat="1" ht="30.75" customHeight="1">
      <c r="A163" s="42" t="s">
        <v>342</v>
      </c>
      <c r="B163" s="43" t="s">
        <v>345</v>
      </c>
      <c r="C163" s="61">
        <f>C164</f>
        <v>125364</v>
      </c>
      <c r="D163" s="61">
        <f>D164</f>
        <v>117252.1</v>
      </c>
      <c r="E163" s="60">
        <f t="shared" si="7"/>
        <v>93.52932261255226</v>
      </c>
      <c r="F163" s="54"/>
    </row>
    <row r="164" spans="1:6" s="28" customFormat="1" ht="30.75" customHeight="1">
      <c r="A164" s="40" t="s">
        <v>343</v>
      </c>
      <c r="B164" s="39" t="s">
        <v>344</v>
      </c>
      <c r="C164" s="63">
        <v>125364</v>
      </c>
      <c r="D164" s="63">
        <v>117252.1</v>
      </c>
      <c r="E164" s="62">
        <f t="shared" si="7"/>
        <v>93.52932261255226</v>
      </c>
      <c r="F164" s="54"/>
    </row>
    <row r="165" spans="1:6" ht="17.25" customHeight="1">
      <c r="A165" s="42" t="s">
        <v>56</v>
      </c>
      <c r="B165" s="43" t="s">
        <v>179</v>
      </c>
      <c r="C165" s="61">
        <f>C166</f>
        <v>107595.9</v>
      </c>
      <c r="D165" s="61">
        <f>D166</f>
        <v>94075.4</v>
      </c>
      <c r="E165" s="60">
        <f t="shared" si="7"/>
        <v>87.43400073794633</v>
      </c>
      <c r="F165" s="53"/>
    </row>
    <row r="166" spans="1:6" s="28" customFormat="1" ht="12.75">
      <c r="A166" s="40" t="s">
        <v>121</v>
      </c>
      <c r="B166" s="39" t="s">
        <v>180</v>
      </c>
      <c r="C166" s="63">
        <v>107595.9</v>
      </c>
      <c r="D166" s="63">
        <v>94075.4</v>
      </c>
      <c r="E166" s="62">
        <f t="shared" si="7"/>
        <v>87.43400073794633</v>
      </c>
      <c r="F166" s="54"/>
    </row>
    <row r="167" spans="1:6" ht="25.5">
      <c r="A167" s="41" t="s">
        <v>148</v>
      </c>
      <c r="B167" s="37" t="s">
        <v>181</v>
      </c>
      <c r="C167" s="59">
        <f>SUM(C168+C170+C172+C174+C176+C178)</f>
        <v>1650145.1</v>
      </c>
      <c r="D167" s="59">
        <f>SUM(D168+D170+D172+D174+D176+D178)</f>
        <v>1105287.3</v>
      </c>
      <c r="E167" s="58">
        <f t="shared" si="7"/>
        <v>66.98121880312222</v>
      </c>
      <c r="F167" s="52"/>
    </row>
    <row r="168" spans="1:6" ht="25.5">
      <c r="A168" s="42" t="s">
        <v>58</v>
      </c>
      <c r="B168" s="43" t="s">
        <v>182</v>
      </c>
      <c r="C168" s="61">
        <f>SUM(C169)</f>
        <v>1562301.3</v>
      </c>
      <c r="D168" s="61">
        <f>SUM(D169)</f>
        <v>1047281.2</v>
      </c>
      <c r="E168" s="60">
        <f t="shared" si="7"/>
        <v>67.03452144602325</v>
      </c>
      <c r="F168" s="53"/>
    </row>
    <row r="169" spans="1:6" s="28" customFormat="1" ht="25.5">
      <c r="A169" s="40" t="s">
        <v>152</v>
      </c>
      <c r="B169" s="39" t="s">
        <v>183</v>
      </c>
      <c r="C169" s="63">
        <v>1562301.3</v>
      </c>
      <c r="D169" s="63">
        <v>1047281.2</v>
      </c>
      <c r="E169" s="62">
        <f t="shared" si="7"/>
        <v>67.03452144602325</v>
      </c>
      <c r="F169" s="54"/>
    </row>
    <row r="170" spans="1:6" ht="55.5" customHeight="1">
      <c r="A170" s="10" t="s">
        <v>145</v>
      </c>
      <c r="B170" s="11" t="s">
        <v>184</v>
      </c>
      <c r="C170" s="60">
        <f>C171</f>
        <v>32622</v>
      </c>
      <c r="D170" s="60">
        <f>D171</f>
        <v>19127</v>
      </c>
      <c r="E170" s="60">
        <f t="shared" si="7"/>
        <v>58.632211391085775</v>
      </c>
      <c r="F170" s="53"/>
    </row>
    <row r="171" spans="1:6" s="28" customFormat="1" ht="51">
      <c r="A171" s="1" t="s">
        <v>144</v>
      </c>
      <c r="B171" s="2" t="s">
        <v>185</v>
      </c>
      <c r="C171" s="62">
        <v>32622</v>
      </c>
      <c r="D171" s="62">
        <v>19127</v>
      </c>
      <c r="E171" s="62">
        <f t="shared" si="7"/>
        <v>58.632211391085775</v>
      </c>
      <c r="F171" s="54"/>
    </row>
    <row r="172" spans="1:6" ht="49.5" customHeight="1">
      <c r="A172" s="10" t="s">
        <v>130</v>
      </c>
      <c r="B172" s="11" t="s">
        <v>186</v>
      </c>
      <c r="C172" s="60">
        <f>C173</f>
        <v>47696.6</v>
      </c>
      <c r="D172" s="60">
        <f>D173</f>
        <v>34341.5</v>
      </c>
      <c r="E172" s="60">
        <f t="shared" si="7"/>
        <v>71.99989097755396</v>
      </c>
      <c r="F172" s="53"/>
    </row>
    <row r="173" spans="1:6" s="28" customFormat="1" ht="53.25" customHeight="1">
      <c r="A173" s="1" t="s">
        <v>131</v>
      </c>
      <c r="B173" s="2" t="s">
        <v>187</v>
      </c>
      <c r="C173" s="62">
        <v>47696.6</v>
      </c>
      <c r="D173" s="62">
        <v>34341.5</v>
      </c>
      <c r="E173" s="62">
        <f t="shared" si="7"/>
        <v>71.99989097755396</v>
      </c>
      <c r="F173" s="54"/>
    </row>
    <row r="174" spans="1:6" ht="39.75" customHeight="1">
      <c r="A174" s="10" t="s">
        <v>154</v>
      </c>
      <c r="B174" s="11" t="s">
        <v>188</v>
      </c>
      <c r="C174" s="60">
        <f>C175</f>
        <v>7.5</v>
      </c>
      <c r="D174" s="60">
        <f>D175</f>
        <v>7.5</v>
      </c>
      <c r="E174" s="60">
        <f t="shared" si="7"/>
        <v>100</v>
      </c>
      <c r="F174" s="53"/>
    </row>
    <row r="175" spans="1:6" s="28" customFormat="1" ht="43.5" customHeight="1">
      <c r="A175" s="1" t="s">
        <v>155</v>
      </c>
      <c r="B175" s="2" t="s">
        <v>189</v>
      </c>
      <c r="C175" s="62">
        <v>7.5</v>
      </c>
      <c r="D175" s="62">
        <v>7.5</v>
      </c>
      <c r="E175" s="62">
        <f t="shared" si="7"/>
        <v>100</v>
      </c>
      <c r="F175" s="54"/>
    </row>
    <row r="176" spans="1:6" ht="43.5" customHeight="1">
      <c r="A176" s="10" t="s">
        <v>270</v>
      </c>
      <c r="B176" s="11" t="s">
        <v>272</v>
      </c>
      <c r="C176" s="60">
        <f>C177</f>
        <v>1030.3</v>
      </c>
      <c r="D176" s="60">
        <f>D177</f>
        <v>0</v>
      </c>
      <c r="E176" s="60">
        <f t="shared" si="7"/>
        <v>0</v>
      </c>
      <c r="F176" s="53"/>
    </row>
    <row r="177" spans="1:6" s="28" customFormat="1" ht="38.25">
      <c r="A177" s="1" t="s">
        <v>389</v>
      </c>
      <c r="B177" s="2" t="s">
        <v>271</v>
      </c>
      <c r="C177" s="62">
        <v>1030.3</v>
      </c>
      <c r="D177" s="62">
        <v>0</v>
      </c>
      <c r="E177" s="62">
        <f t="shared" si="7"/>
        <v>0</v>
      </c>
      <c r="F177" s="54"/>
    </row>
    <row r="178" spans="1:6" ht="25.5">
      <c r="A178" s="10" t="s">
        <v>57</v>
      </c>
      <c r="B178" s="11" t="s">
        <v>190</v>
      </c>
      <c r="C178" s="60">
        <f>C179</f>
        <v>6487.4</v>
      </c>
      <c r="D178" s="60">
        <f>D179</f>
        <v>4530.1</v>
      </c>
      <c r="E178" s="60">
        <f t="shared" si="7"/>
        <v>69.8292073866264</v>
      </c>
      <c r="F178" s="53"/>
    </row>
    <row r="179" spans="1:6" s="28" customFormat="1" ht="27.75" customHeight="1">
      <c r="A179" s="40" t="s">
        <v>151</v>
      </c>
      <c r="B179" s="39" t="s">
        <v>191</v>
      </c>
      <c r="C179" s="63">
        <v>6487.4</v>
      </c>
      <c r="D179" s="63">
        <v>4530.1</v>
      </c>
      <c r="E179" s="62">
        <f t="shared" si="7"/>
        <v>69.8292073866264</v>
      </c>
      <c r="F179" s="54"/>
    </row>
    <row r="180" spans="1:6" ht="21" customHeight="1">
      <c r="A180" s="41" t="s">
        <v>59</v>
      </c>
      <c r="B180" s="37" t="s">
        <v>192</v>
      </c>
      <c r="C180" s="59">
        <f>C183+C181</f>
        <v>51537.4</v>
      </c>
      <c r="D180" s="59">
        <f>D183+D181</f>
        <v>35773.3</v>
      </c>
      <c r="E180" s="58">
        <f t="shared" si="7"/>
        <v>69.41231028340584</v>
      </c>
      <c r="F180" s="52"/>
    </row>
    <row r="181" spans="1:6" ht="40.5" customHeight="1">
      <c r="A181" s="42" t="s">
        <v>302</v>
      </c>
      <c r="B181" s="43" t="s">
        <v>303</v>
      </c>
      <c r="C181" s="61">
        <f>C182</f>
        <v>34060.3</v>
      </c>
      <c r="D181" s="61">
        <f>D182</f>
        <v>24694.9</v>
      </c>
      <c r="E181" s="60">
        <f t="shared" si="7"/>
        <v>72.50347178386566</v>
      </c>
      <c r="F181" s="53"/>
    </row>
    <row r="182" spans="1:6" s="28" customFormat="1" ht="54.75" customHeight="1">
      <c r="A182" s="44" t="s">
        <v>304</v>
      </c>
      <c r="B182" s="39" t="s">
        <v>305</v>
      </c>
      <c r="C182" s="63">
        <v>34060.3</v>
      </c>
      <c r="D182" s="63">
        <v>24694.9</v>
      </c>
      <c r="E182" s="62">
        <f t="shared" si="7"/>
        <v>72.50347178386566</v>
      </c>
      <c r="F182" s="54"/>
    </row>
    <row r="183" spans="1:6" ht="12.75">
      <c r="A183" s="46" t="s">
        <v>60</v>
      </c>
      <c r="B183" s="43" t="s">
        <v>193</v>
      </c>
      <c r="C183" s="61">
        <f>SUM(C184)</f>
        <v>17477.1</v>
      </c>
      <c r="D183" s="61">
        <f>SUM(D184)</f>
        <v>11078.4</v>
      </c>
      <c r="E183" s="60">
        <f>D183/C183*100</f>
        <v>63.388090701546595</v>
      </c>
      <c r="F183" s="53"/>
    </row>
    <row r="184" spans="1:6" s="28" customFormat="1" ht="32.25" customHeight="1">
      <c r="A184" s="44" t="s">
        <v>153</v>
      </c>
      <c r="B184" s="39" t="s">
        <v>194</v>
      </c>
      <c r="C184" s="63">
        <v>17477.1</v>
      </c>
      <c r="D184" s="63">
        <v>11078.4</v>
      </c>
      <c r="E184" s="62">
        <f>D184/C184*100</f>
        <v>63.388090701546595</v>
      </c>
      <c r="F184" s="54"/>
    </row>
    <row r="185" spans="1:6" ht="12.75">
      <c r="A185" s="41" t="s">
        <v>61</v>
      </c>
      <c r="B185" s="37" t="s">
        <v>195</v>
      </c>
      <c r="C185" s="59">
        <f>C186</f>
        <v>195663.6</v>
      </c>
      <c r="D185" s="59">
        <f>D186</f>
        <v>118431.6</v>
      </c>
      <c r="E185" s="58">
        <f>D185/C185*100</f>
        <v>60.528171821432295</v>
      </c>
      <c r="F185" s="52"/>
    </row>
    <row r="186" spans="1:6" ht="18.75" customHeight="1">
      <c r="A186" s="42" t="s">
        <v>122</v>
      </c>
      <c r="B186" s="43" t="s">
        <v>196</v>
      </c>
      <c r="C186" s="61">
        <f>C187</f>
        <v>195663.6</v>
      </c>
      <c r="D186" s="61">
        <f>D187</f>
        <v>118431.6</v>
      </c>
      <c r="E186" s="60">
        <f>D186/C186*100</f>
        <v>60.528171821432295</v>
      </c>
      <c r="F186" s="53"/>
    </row>
    <row r="187" spans="1:6" s="28" customFormat="1" ht="12.75">
      <c r="A187" s="40" t="s">
        <v>62</v>
      </c>
      <c r="B187" s="39" t="s">
        <v>197</v>
      </c>
      <c r="C187" s="63">
        <v>195663.6</v>
      </c>
      <c r="D187" s="63">
        <v>118431.6</v>
      </c>
      <c r="E187" s="62">
        <f>D187/C187*100</f>
        <v>60.528171821432295</v>
      </c>
      <c r="F187" s="54"/>
    </row>
    <row r="188" spans="1:6" s="28" customFormat="1" ht="57.75" customHeight="1">
      <c r="A188" s="41" t="s">
        <v>350</v>
      </c>
      <c r="B188" s="37" t="s">
        <v>351</v>
      </c>
      <c r="C188" s="59">
        <f>C189</f>
        <v>0</v>
      </c>
      <c r="D188" s="59">
        <f>D189</f>
        <v>350</v>
      </c>
      <c r="E188" s="58">
        <v>0</v>
      </c>
      <c r="F188" s="54"/>
    </row>
    <row r="189" spans="1:6" s="28" customFormat="1" ht="30" customHeight="1">
      <c r="A189" s="42" t="s">
        <v>352</v>
      </c>
      <c r="B189" s="43" t="s">
        <v>353</v>
      </c>
      <c r="C189" s="61">
        <f>C190</f>
        <v>0</v>
      </c>
      <c r="D189" s="61">
        <f>D190</f>
        <v>350</v>
      </c>
      <c r="E189" s="60">
        <v>0</v>
      </c>
      <c r="F189" s="54"/>
    </row>
    <row r="190" spans="1:6" s="28" customFormat="1" ht="31.5" customHeight="1">
      <c r="A190" s="40" t="s">
        <v>354</v>
      </c>
      <c r="B190" s="39" t="s">
        <v>355</v>
      </c>
      <c r="C190" s="63">
        <v>0</v>
      </c>
      <c r="D190" s="63">
        <v>350</v>
      </c>
      <c r="E190" s="62">
        <v>0</v>
      </c>
      <c r="F190" s="54"/>
    </row>
    <row r="191" spans="1:6" ht="40.5" customHeight="1">
      <c r="A191" s="36" t="s">
        <v>126</v>
      </c>
      <c r="B191" s="37" t="s">
        <v>150</v>
      </c>
      <c r="C191" s="68">
        <f>C193+C192</f>
        <v>-13446.6</v>
      </c>
      <c r="D191" s="68">
        <f>D193+D192</f>
        <v>-13814.9</v>
      </c>
      <c r="E191" s="58">
        <f>D191/C191*100</f>
        <v>102.7389823449794</v>
      </c>
      <c r="F191" s="52"/>
    </row>
    <row r="192" spans="1:6" ht="25.5">
      <c r="A192" s="46" t="s">
        <v>346</v>
      </c>
      <c r="B192" s="43" t="s">
        <v>347</v>
      </c>
      <c r="C192" s="69">
        <v>0</v>
      </c>
      <c r="D192" s="69">
        <v>-16.1</v>
      </c>
      <c r="E192" s="60">
        <v>0</v>
      </c>
      <c r="F192" s="53"/>
    </row>
    <row r="193" spans="1:6" ht="40.5" customHeight="1">
      <c r="A193" s="46" t="s">
        <v>161</v>
      </c>
      <c r="B193" s="43" t="s">
        <v>198</v>
      </c>
      <c r="C193" s="69">
        <f>-13446.5-0.1</f>
        <v>-13446.6</v>
      </c>
      <c r="D193" s="69">
        <v>-13798.8</v>
      </c>
      <c r="E193" s="60">
        <f>D193/C193*100</f>
        <v>102.6192494757039</v>
      </c>
      <c r="F193" s="55"/>
    </row>
    <row r="194" spans="1:6" s="38" customFormat="1" ht="12.75">
      <c r="A194" s="36" t="s">
        <v>63</v>
      </c>
      <c r="B194" s="37"/>
      <c r="C194" s="59">
        <f>C9+C145</f>
        <v>3820414.5999999996</v>
      </c>
      <c r="D194" s="59">
        <f>D9+D145</f>
        <v>2722156.1000000006</v>
      </c>
      <c r="E194" s="58">
        <f>D194/C194*100</f>
        <v>71.252897525834</v>
      </c>
      <c r="F194" s="52"/>
    </row>
  </sheetData>
  <sheetProtection/>
  <mergeCells count="3">
    <mergeCell ref="A5:E5"/>
    <mergeCell ref="B2:E2"/>
    <mergeCell ref="B3:E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2022-11-09T12:03:47Z</cp:lastPrinted>
  <dcterms:created xsi:type="dcterms:W3CDTF">1996-10-08T23:32:33Z</dcterms:created>
  <dcterms:modified xsi:type="dcterms:W3CDTF">2022-11-09T12:03:51Z</dcterms:modified>
  <cp:category/>
  <cp:version/>
  <cp:contentType/>
  <cp:contentStatus/>
</cp:coreProperties>
</file>