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360" windowWidth="9720" windowHeight="7080"/>
  </bookViews>
  <sheets>
    <sheet name="таблица 2" sheetId="51" r:id="rId1"/>
  </sheets>
  <definedNames>
    <definedName name="_xlnm.Print_Titles" localSheetId="0">'таблица 2'!$6:$8</definedName>
  </definedNames>
  <calcPr calcId="125725" iterate="1"/>
</workbook>
</file>

<file path=xl/calcChain.xml><?xml version="1.0" encoding="utf-8"?>
<calcChain xmlns="http://schemas.openxmlformats.org/spreadsheetml/2006/main">
  <c r="F35" i="51"/>
  <c r="F34" s="1"/>
  <c r="F9" s="1"/>
  <c r="F36" s="1"/>
  <c r="D27"/>
  <c r="B30"/>
  <c r="B27" s="1"/>
  <c r="E9"/>
  <c r="E36"/>
  <c r="E34"/>
  <c r="G34"/>
  <c r="G9" s="1"/>
  <c r="G36" s="1"/>
  <c r="D34"/>
  <c r="E31"/>
  <c r="F31"/>
  <c r="G31"/>
  <c r="E27"/>
  <c r="F27"/>
  <c r="G27"/>
  <c r="E25"/>
  <c r="F25"/>
  <c r="G25"/>
  <c r="E23"/>
  <c r="F23"/>
  <c r="G23"/>
  <c r="E20"/>
  <c r="F20"/>
  <c r="G20"/>
  <c r="D20"/>
  <c r="E18"/>
  <c r="F18"/>
  <c r="G18"/>
  <c r="D18"/>
  <c r="B35"/>
  <c r="B34" s="1"/>
  <c r="D10"/>
  <c r="D31"/>
  <c r="D9" l="1"/>
  <c r="D36" s="1"/>
  <c r="B33"/>
  <c r="B32"/>
  <c r="B29"/>
  <c r="E15"/>
  <c r="D15"/>
  <c r="D26"/>
  <c r="B26" s="1"/>
  <c r="B25" s="1"/>
  <c r="B24"/>
  <c r="B23" s="1"/>
  <c r="D23"/>
  <c r="B22"/>
  <c r="B21"/>
  <c r="B19"/>
  <c r="B18" s="1"/>
  <c r="B16"/>
  <c r="B17"/>
  <c r="E13"/>
  <c r="D13"/>
  <c r="B14"/>
  <c r="B13" s="1"/>
  <c r="B12"/>
  <c r="E11"/>
  <c r="E10" s="1"/>
  <c r="D28"/>
  <c r="B28" s="1"/>
  <c r="B20" l="1"/>
  <c r="B15"/>
  <c r="D25"/>
  <c r="B31"/>
  <c r="B9" s="1"/>
  <c r="B36" s="1"/>
  <c r="B38" s="1"/>
  <c r="B11"/>
  <c r="B10" s="1"/>
</calcChain>
</file>

<file path=xl/sharedStrings.xml><?xml version="1.0" encoding="utf-8"?>
<sst xmlns="http://schemas.openxmlformats.org/spreadsheetml/2006/main" count="63" uniqueCount="63">
  <si>
    <t>таблица 2 к пояснительной записке</t>
  </si>
  <si>
    <t>№ п/п</t>
  </si>
  <si>
    <t>На какие цели</t>
  </si>
  <si>
    <t>Администрация города Урай</t>
  </si>
  <si>
    <t>Итого расходов</t>
  </si>
  <si>
    <t>Итого расходы бюджета города с учетом корректировки</t>
  </si>
  <si>
    <t>Местный бюджет</t>
  </si>
  <si>
    <t xml:space="preserve">Корректировка расходов бюджета к проекту решения Думы города Урай "О внесении изменений в бюджет городского округа Урай Ханты-Мансийского автономного округа – Югры на 2022 год и на плановый период 2023 и 2024 годов"                                                     </t>
  </si>
  <si>
    <t xml:space="preserve">Сумма корректировки на 2022 год </t>
  </si>
  <si>
    <t>1.</t>
  </si>
  <si>
    <t>1.1.</t>
  </si>
  <si>
    <t>1.2.</t>
  </si>
  <si>
    <t>1.1.1.</t>
  </si>
  <si>
    <t>1.2.1.</t>
  </si>
  <si>
    <t>Главный распорядитель</t>
  </si>
  <si>
    <t>(тыс.рублей)</t>
  </si>
  <si>
    <t>1.1.2.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</si>
  <si>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</si>
  <si>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Муниципальная программа «Совершенствование и развитие муниципального управления в городе Урай» на 2018-2030 годы</t>
  </si>
  <si>
    <t xml:space="preserve">Индексация фонда оплаты труда на 6% с 01.06.2022 года с учетом экономии по текущему содержанию учреждений (МКУ "УМТО", МКУ "ЦБУ") </t>
  </si>
  <si>
    <t>Муниципальная программа «Защита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</t>
  </si>
  <si>
    <t xml:space="preserve">Индексация фонда оплаты труда на 6% с 01.06.2022 года с учетом экономии по текущему содержанию учреждения (МКУ "ЕДДС)" </t>
  </si>
  <si>
    <t>Муниципальная программа «Развитие образования и молодежной политики в городе Урай» на 2019-2030 годы</t>
  </si>
  <si>
    <t xml:space="preserve">Индексация фонда оплаты труда на 6% с 01.06.2022 года учреждений образования (МБУ "ЦМДО") </t>
  </si>
  <si>
    <t>Муниципальная программа «Развитие физической культуры, спорта и туризма в городе Урай и укрепление здоровья граждан города Урай» на 2019-2030 годы</t>
  </si>
  <si>
    <t>Индексация фонда оплаты труда на 6% с 01.06.2022 года (МАУ СШ "Старт")</t>
  </si>
  <si>
    <t>1.3.</t>
  </si>
  <si>
    <t>1.3.2.</t>
  </si>
  <si>
    <t>1.3.1.</t>
  </si>
  <si>
    <t>Муниципальная программа «Развитие транспортной системы города Урай»</t>
  </si>
  <si>
    <t>доля софинансирования местного бюджета (5%) по выполнению ремонта городских дорог с грунтовым покрытием в микрорайонах индивидуальной жилой застройки с добавлением каменных материалов (щебень)</t>
  </si>
  <si>
    <t>1.4.</t>
  </si>
  <si>
    <t>1.4.1.</t>
  </si>
  <si>
    <t xml:space="preserve">Муниципальная программа «Развитие малого и среднего предпринимательства, потребительского рынка и сельскохозяйственных товаропроизводителей города Урай» </t>
  </si>
  <si>
    <t>1.5.</t>
  </si>
  <si>
    <t>1.5.1.</t>
  </si>
  <si>
    <t>доля софинансирования местного бюджета (5%) на реализацию регионального проекта "Акселерация субъектов малого и среднего предпринимательства"</t>
  </si>
  <si>
    <t xml:space="preserve">изготовление и доставка торговых палаток 4 шт. </t>
  </si>
  <si>
    <t>1.5.2.</t>
  </si>
  <si>
    <t>1.6.</t>
  </si>
  <si>
    <t>Муниципальная программа «Формирование современной городской среды муниципального образования город Урай» на 2018-2022 годы</t>
  </si>
  <si>
    <t>выполнение работ по обустройству и содержанию снежных городков</t>
  </si>
  <si>
    <t>1.7.</t>
  </si>
  <si>
    <t>Муниципальная программа «Обеспечение градостроительной деятельности на территории города Урай» на  2018-2030 годы</t>
  </si>
  <si>
    <t xml:space="preserve">индексация фонда оплаты труда на 6% с 01.06.2022 года с учетом экономии по текущему содержанию (МКУ "УКС", МКУ "УГЗиП") </t>
  </si>
  <si>
    <t>1.8.</t>
  </si>
  <si>
    <t>1.8.1.</t>
  </si>
  <si>
    <t>1.8.2.</t>
  </si>
  <si>
    <t>оплата коммунальных услуг за простойный период</t>
  </si>
  <si>
    <t>1.9.</t>
  </si>
  <si>
    <t>Индексация фонда оплаты труда на 6% с 01.06.2022 года МКУ "УЖКХ"</t>
  </si>
  <si>
    <t>восстановление средств на мероприятие "Услуги по приему, транспортировке, очистке и сбросу в водный объект поверхностных сточных вод"</t>
  </si>
  <si>
    <t xml:space="preserve">Непрограммные направления </t>
  </si>
  <si>
    <t>Управление образования администрации города Урай</t>
  </si>
  <si>
    <t>Дума города Урай</t>
  </si>
  <si>
    <t xml:space="preserve">Контрольно-счетная палата города Урай </t>
  </si>
  <si>
    <t>1.10.</t>
  </si>
  <si>
    <t>Решение Думы от 21.07.2022 №78</t>
  </si>
  <si>
    <t>экономия по фактически сложившимся расходам по итогам каникулярного отдыха в течение 2022 года, втом числе доля софинансирования местного бюджета</t>
  </si>
  <si>
    <t>Перераспределение средств согласно анализа ожидаемого исполнения за 2022 год</t>
  </si>
  <si>
    <t>экономия средств по факту проведенных городских мероприятий</t>
  </si>
  <si>
    <t>1.8.3.</t>
  </si>
  <si>
    <t>приобретение нагрудных значков, компьютерного оборудования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</si>
</sst>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000\.00\.000\.0"/>
    <numFmt numFmtId="167" formatCode="&quot;+&quot;\ #,##0.0;&quot;-&quot;\ #,##0.0;&quot;&quot;\ 0.0"/>
    <numFmt numFmtId="168" formatCode="0000000000"/>
  </numFmts>
  <fonts count="20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2" borderId="1">
      <alignment horizontal="left" vertical="top" wrapText="1"/>
    </xf>
    <xf numFmtId="0" fontId="3" fillId="0" borderId="0"/>
    <xf numFmtId="0" fontId="2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2" fillId="0" borderId="0"/>
    <xf numFmtId="43" fontId="13" fillId="0" borderId="0" applyFont="0" applyFill="0" applyBorder="0" applyAlignment="0" applyProtection="0"/>
  </cellStyleXfs>
  <cellXfs count="53">
    <xf numFmtId="0" fontId="0" fillId="0" borderId="0" xfId="0"/>
    <xf numFmtId="0" fontId="14" fillId="3" borderId="0" xfId="0" applyFont="1" applyFill="1"/>
    <xf numFmtId="0" fontId="10" fillId="3" borderId="0" xfId="0" applyFont="1" applyFill="1"/>
    <xf numFmtId="0" fontId="7" fillId="3" borderId="2" xfId="0" applyFont="1" applyFill="1" applyBorder="1" applyAlignment="1">
      <alignment horizontal="center" vertical="top" wrapText="1"/>
    </xf>
    <xf numFmtId="0" fontId="7" fillId="3" borderId="0" xfId="0" applyFont="1" applyFill="1"/>
    <xf numFmtId="4" fontId="8" fillId="3" borderId="2" xfId="0" applyNumberFormat="1" applyFont="1" applyFill="1" applyBorder="1" applyAlignment="1">
      <alignment horizontal="left" wrapText="1"/>
    </xf>
    <xf numFmtId="0" fontId="8" fillId="3" borderId="0" xfId="0" applyFont="1" applyFill="1"/>
    <xf numFmtId="0" fontId="15" fillId="3" borderId="0" xfId="0" applyFont="1" applyFill="1"/>
    <xf numFmtId="0" fontId="8" fillId="3" borderId="2" xfId="0" applyFont="1" applyFill="1" applyBorder="1" applyAlignment="1">
      <alignment horizontal="right"/>
    </xf>
    <xf numFmtId="167" fontId="8" fillId="3" borderId="2" xfId="0" applyNumberFormat="1" applyFont="1" applyFill="1" applyBorder="1"/>
    <xf numFmtId="165" fontId="15" fillId="3" borderId="0" xfId="0" applyNumberFormat="1" applyFont="1" applyFill="1"/>
    <xf numFmtId="165" fontId="15" fillId="3" borderId="0" xfId="0" applyNumberFormat="1" applyFont="1" applyFill="1" applyAlignment="1">
      <alignment wrapText="1"/>
    </xf>
    <xf numFmtId="0" fontId="10" fillId="3" borderId="0" xfId="0" applyFont="1" applyFill="1" applyAlignment="1"/>
    <xf numFmtId="0" fontId="7" fillId="3" borderId="0" xfId="0" applyFont="1" applyFill="1" applyAlignment="1"/>
    <xf numFmtId="0" fontId="16" fillId="3" borderId="2" xfId="0" applyFont="1" applyFill="1" applyBorder="1" applyAlignment="1">
      <alignment horizontal="center"/>
    </xf>
    <xf numFmtId="0" fontId="9" fillId="3" borderId="2" xfId="8" applyFont="1" applyFill="1" applyBorder="1" applyAlignment="1">
      <alignment horizontal="left" wrapText="1"/>
    </xf>
    <xf numFmtId="0" fontId="9" fillId="3" borderId="2" xfId="0" applyFont="1" applyFill="1" applyBorder="1" applyAlignment="1"/>
    <xf numFmtId="167" fontId="9" fillId="3" borderId="2" xfId="0" applyNumberFormat="1" applyFont="1" applyFill="1" applyBorder="1" applyAlignment="1"/>
    <xf numFmtId="167" fontId="9" fillId="3" borderId="2" xfId="8" applyNumberFormat="1" applyFont="1" applyFill="1" applyBorder="1" applyAlignment="1">
      <alignment horizontal="right" wrapText="1"/>
    </xf>
    <xf numFmtId="165" fontId="7" fillId="3" borderId="2" xfId="0" applyNumberFormat="1" applyFont="1" applyFill="1" applyBorder="1" applyAlignment="1"/>
    <xf numFmtId="0" fontId="9" fillId="3" borderId="2" xfId="8" applyFont="1" applyFill="1" applyBorder="1" applyAlignment="1"/>
    <xf numFmtId="0" fontId="8" fillId="3" borderId="2" xfId="0" applyFont="1" applyFill="1" applyBorder="1" applyAlignment="1"/>
    <xf numFmtId="0" fontId="8" fillId="3" borderId="0" xfId="0" applyFont="1" applyFill="1" applyAlignment="1">
      <alignment horizontal="right"/>
    </xf>
    <xf numFmtId="0" fontId="8" fillId="3" borderId="0" xfId="0" applyFont="1" applyFill="1" applyAlignment="1">
      <alignment horizontal="right"/>
    </xf>
    <xf numFmtId="166" fontId="18" fillId="0" borderId="2" xfId="0" applyNumberFormat="1" applyFont="1" applyFill="1" applyBorder="1" applyAlignment="1" applyProtection="1">
      <alignment horizontal="left" wrapText="1"/>
      <protection hidden="1"/>
    </xf>
    <xf numFmtId="0" fontId="8" fillId="3" borderId="4" xfId="0" applyFont="1" applyFill="1" applyBorder="1" applyAlignment="1">
      <alignment horizontal="right"/>
    </xf>
    <xf numFmtId="167" fontId="8" fillId="3" borderId="4" xfId="0" applyNumberFormat="1" applyFont="1" applyFill="1" applyBorder="1"/>
    <xf numFmtId="0" fontId="8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/>
    </xf>
    <xf numFmtId="0" fontId="9" fillId="3" borderId="0" xfId="0" applyFont="1" applyFill="1"/>
    <xf numFmtId="0" fontId="8" fillId="3" borderId="2" xfId="0" applyFont="1" applyFill="1" applyBorder="1" applyAlignment="1">
      <alignment horizontal="left" wrapText="1"/>
    </xf>
    <xf numFmtId="0" fontId="18" fillId="0" borderId="2" xfId="0" applyNumberFormat="1" applyFont="1" applyFill="1" applyBorder="1" applyAlignment="1" applyProtection="1">
      <alignment horizontal="left" wrapText="1"/>
      <protection hidden="1"/>
    </xf>
    <xf numFmtId="167" fontId="9" fillId="3" borderId="2" xfId="0" applyNumberFormat="1" applyFont="1" applyFill="1" applyBorder="1" applyAlignment="1">
      <alignment horizontal="center"/>
    </xf>
    <xf numFmtId="167" fontId="9" fillId="4" borderId="2" xfId="0" applyNumberFormat="1" applyFont="1" applyFill="1" applyBorder="1" applyAlignment="1">
      <alignment horizontal="center"/>
    </xf>
    <xf numFmtId="167" fontId="8" fillId="3" borderId="2" xfId="0" applyNumberFormat="1" applyFont="1" applyFill="1" applyBorder="1" applyAlignment="1">
      <alignment horizontal="center"/>
    </xf>
    <xf numFmtId="168" fontId="19" fillId="0" borderId="2" xfId="0" applyNumberFormat="1" applyFont="1" applyFill="1" applyBorder="1" applyAlignment="1" applyProtection="1">
      <alignment wrapText="1"/>
      <protection hidden="1"/>
    </xf>
    <xf numFmtId="0" fontId="9" fillId="4" borderId="2" xfId="0" applyFont="1" applyFill="1" applyBorder="1" applyAlignment="1">
      <alignment horizontal="right"/>
    </xf>
    <xf numFmtId="167" fontId="9" fillId="4" borderId="2" xfId="0" applyNumberFormat="1" applyFont="1" applyFill="1" applyBorder="1"/>
    <xf numFmtId="168" fontId="17" fillId="4" borderId="2" xfId="0" applyNumberFormat="1" applyFont="1" applyFill="1" applyBorder="1" applyAlignment="1" applyProtection="1">
      <alignment wrapText="1"/>
      <protection hidden="1"/>
    </xf>
    <xf numFmtId="0" fontId="9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left" wrapText="1"/>
    </xf>
    <xf numFmtId="0" fontId="19" fillId="3" borderId="2" xfId="0" applyFont="1" applyFill="1" applyBorder="1" applyAlignment="1">
      <alignment horizontal="left" vertical="top" wrapText="1"/>
    </xf>
    <xf numFmtId="0" fontId="17" fillId="4" borderId="2" xfId="0" applyFont="1" applyFill="1" applyBorder="1" applyAlignment="1">
      <alignment horizontal="left" vertical="top" wrapText="1"/>
    </xf>
    <xf numFmtId="167" fontId="8" fillId="3" borderId="4" xfId="0" applyNumberFormat="1" applyFont="1" applyFill="1" applyBorder="1" applyAlignment="1">
      <alignment horizontal="center"/>
    </xf>
    <xf numFmtId="0" fontId="8" fillId="3" borderId="0" xfId="0" applyFont="1" applyFill="1" applyAlignment="1"/>
    <xf numFmtId="0" fontId="8" fillId="3" borderId="0" xfId="0" applyFont="1" applyFill="1" applyAlignment="1">
      <alignment horizontal="right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wrapText="1"/>
    </xf>
  </cellXfs>
  <cellStyles count="23">
    <cellStyle name="Обычный" xfId="0" builtinId="0"/>
    <cellStyle name="Обычный 2" xfId="1"/>
    <cellStyle name="Обычный 2 2" xfId="8"/>
    <cellStyle name="Обычный 2 3" xfId="20"/>
    <cellStyle name="Обычный 2 4" xfId="19"/>
    <cellStyle name="Обычный 3" xfId="2"/>
    <cellStyle name="Обычный 3 2" xfId="9"/>
    <cellStyle name="Обычный 3 3" xfId="13"/>
    <cellStyle name="Обычный 3 3 2" xfId="21"/>
    <cellStyle name="Обычный 4" xfId="6"/>
    <cellStyle name="Обычный 5" xfId="7"/>
    <cellStyle name="Обычный 5 2" xfId="18"/>
    <cellStyle name="Финансовый 2" xfId="3"/>
    <cellStyle name="Финансовый 2 2" xfId="11"/>
    <cellStyle name="Финансовый 2 2 2" xfId="16"/>
    <cellStyle name="Финансовый 3" xfId="4"/>
    <cellStyle name="Финансовый 3 2" xfId="12"/>
    <cellStyle name="Финансовый 3 2 2" xfId="17"/>
    <cellStyle name="Финансовый 4" xfId="10"/>
    <cellStyle name="Финансовый 4 2" xfId="15"/>
    <cellStyle name="Финансовый 5" xfId="14"/>
    <cellStyle name="Финансовый 6" xfId="22"/>
    <cellStyle name="Элементы осей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="80" zoomScaleNormal="80" workbookViewId="0">
      <pane xSplit="2" ySplit="8" topLeftCell="C24" activePane="bottomRight" state="frozen"/>
      <selection pane="topRight" activeCell="E1" sqref="E1"/>
      <selection pane="bottomLeft" activeCell="A7" sqref="A7"/>
      <selection pane="bottomRight" activeCell="I34" sqref="I34"/>
    </sheetView>
  </sheetViews>
  <sheetFormatPr defaultRowHeight="15.75"/>
  <cols>
    <col min="1" max="1" width="5.7109375" style="7" customWidth="1"/>
    <col min="2" max="2" width="13.140625" style="7" customWidth="1"/>
    <col min="3" max="3" width="63.85546875" style="7" customWidth="1"/>
    <col min="4" max="4" width="16.85546875" style="7" customWidth="1"/>
    <col min="5" max="5" width="16.5703125" style="7" customWidth="1"/>
    <col min="6" max="6" width="14.28515625" style="7" customWidth="1"/>
    <col min="7" max="7" width="16.5703125" style="7" customWidth="1"/>
    <col min="8" max="8" width="20.5703125" style="1" customWidth="1"/>
    <col min="9" max="16384" width="9.140625" style="1"/>
  </cols>
  <sheetData>
    <row r="1" spans="1:8" s="2" customFormat="1">
      <c r="A1" s="6"/>
      <c r="B1" s="6"/>
      <c r="C1" s="6"/>
      <c r="E1" s="46" t="s">
        <v>0</v>
      </c>
      <c r="F1" s="46"/>
      <c r="G1" s="46"/>
      <c r="H1" s="45"/>
    </row>
    <row r="2" spans="1:8" s="2" customFormat="1">
      <c r="A2" s="6"/>
      <c r="B2" s="6"/>
      <c r="C2" s="6"/>
      <c r="D2" s="22"/>
      <c r="E2" s="22"/>
      <c r="F2" s="23"/>
      <c r="G2" s="23"/>
    </row>
    <row r="3" spans="1:8" s="13" customFormat="1" ht="33.75" customHeight="1">
      <c r="A3" s="52" t="s">
        <v>7</v>
      </c>
      <c r="B3" s="52"/>
      <c r="C3" s="52"/>
      <c r="D3" s="52"/>
      <c r="E3" s="52"/>
      <c r="F3" s="52"/>
      <c r="G3" s="52"/>
    </row>
    <row r="4" spans="1:8" s="2" customFormat="1">
      <c r="A4" s="6"/>
      <c r="B4" s="6"/>
      <c r="C4" s="6"/>
      <c r="D4" s="6"/>
      <c r="E4" s="6"/>
      <c r="F4" s="6"/>
      <c r="G4" s="6"/>
    </row>
    <row r="5" spans="1:8" s="2" customFormat="1">
      <c r="A5" s="6"/>
      <c r="B5" s="6"/>
      <c r="C5" s="6"/>
      <c r="D5" s="6"/>
      <c r="F5" s="6"/>
      <c r="G5" s="23" t="s">
        <v>15</v>
      </c>
    </row>
    <row r="6" spans="1:8" s="2" customFormat="1" ht="15" customHeight="1">
      <c r="A6" s="47" t="s">
        <v>1</v>
      </c>
      <c r="B6" s="47" t="s">
        <v>8</v>
      </c>
      <c r="C6" s="49" t="s">
        <v>2</v>
      </c>
      <c r="D6" s="51" t="s">
        <v>14</v>
      </c>
      <c r="E6" s="51"/>
      <c r="F6" s="51"/>
      <c r="G6" s="51"/>
    </row>
    <row r="7" spans="1:8" s="2" customFormat="1" ht="57">
      <c r="A7" s="48"/>
      <c r="B7" s="48"/>
      <c r="C7" s="50"/>
      <c r="D7" s="3" t="s">
        <v>3</v>
      </c>
      <c r="E7" s="3" t="s">
        <v>53</v>
      </c>
      <c r="F7" s="3" t="s">
        <v>54</v>
      </c>
      <c r="G7" s="3" t="s">
        <v>55</v>
      </c>
    </row>
    <row r="8" spans="1:8" s="2" customFormat="1" ht="1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</row>
    <row r="9" spans="1:8" s="30" customFormat="1">
      <c r="A9" s="28" t="s">
        <v>9</v>
      </c>
      <c r="B9" s="33">
        <f>B10+B13+B15+B18+B20+B23+B25+B27+B31+B34</f>
        <v>16221.499999999998</v>
      </c>
      <c r="C9" s="29" t="s">
        <v>6</v>
      </c>
      <c r="D9" s="33">
        <f>D10+D13+D15+D18+D20+D23+D25+D27+D31+D34</f>
        <v>14709.8</v>
      </c>
      <c r="E9" s="33">
        <f t="shared" ref="E9:G9" si="0">E10+E13+E15+E18+E20+E23+E25+E27+E31+E34</f>
        <v>1728.6</v>
      </c>
      <c r="F9" s="33">
        <f t="shared" si="0"/>
        <v>-552.6</v>
      </c>
      <c r="G9" s="33">
        <f t="shared" si="0"/>
        <v>335.7</v>
      </c>
    </row>
    <row r="10" spans="1:8" s="6" customFormat="1" ht="31.5">
      <c r="A10" s="40" t="s">
        <v>10</v>
      </c>
      <c r="B10" s="34">
        <f>B11+B12</f>
        <v>970.89999999999986</v>
      </c>
      <c r="C10" s="41" t="s">
        <v>22</v>
      </c>
      <c r="D10" s="34">
        <f>D11+D12</f>
        <v>-757.7</v>
      </c>
      <c r="E10" s="34">
        <f>E11+E12</f>
        <v>1728.6</v>
      </c>
      <c r="F10" s="34"/>
      <c r="G10" s="34"/>
    </row>
    <row r="11" spans="1:8" s="6" customFormat="1" ht="30">
      <c r="A11" s="27" t="s">
        <v>12</v>
      </c>
      <c r="B11" s="33">
        <f>D11+E11</f>
        <v>2827.7</v>
      </c>
      <c r="C11" s="32" t="s">
        <v>23</v>
      </c>
      <c r="D11" s="35"/>
      <c r="E11" s="35">
        <f>3511.5-683.8</f>
        <v>2827.7</v>
      </c>
      <c r="F11" s="35"/>
      <c r="G11" s="35"/>
    </row>
    <row r="12" spans="1:8" s="6" customFormat="1" ht="47.25">
      <c r="A12" s="27" t="s">
        <v>16</v>
      </c>
      <c r="B12" s="33">
        <f>D12+E12</f>
        <v>-1856.8</v>
      </c>
      <c r="C12" s="31" t="s">
        <v>58</v>
      </c>
      <c r="D12" s="35">
        <v>-757.7</v>
      </c>
      <c r="E12" s="35">
        <v>-1099.0999999999999</v>
      </c>
      <c r="F12" s="35"/>
      <c r="G12" s="35"/>
    </row>
    <row r="13" spans="1:8" s="6" customFormat="1" ht="47.25">
      <c r="A13" s="40" t="s">
        <v>11</v>
      </c>
      <c r="B13" s="34">
        <f>B14</f>
        <v>5310.8</v>
      </c>
      <c r="C13" s="39" t="s">
        <v>24</v>
      </c>
      <c r="D13" s="34">
        <f>D14</f>
        <v>5310.8</v>
      </c>
      <c r="E13" s="34">
        <f>E14</f>
        <v>0</v>
      </c>
      <c r="F13" s="34"/>
      <c r="G13" s="34"/>
    </row>
    <row r="14" spans="1:8" s="6" customFormat="1" ht="30">
      <c r="A14" s="27" t="s">
        <v>13</v>
      </c>
      <c r="B14" s="35">
        <f>D14+E14</f>
        <v>5310.8</v>
      </c>
      <c r="C14" s="32" t="s">
        <v>25</v>
      </c>
      <c r="D14" s="35">
        <v>5310.8</v>
      </c>
      <c r="E14" s="35"/>
      <c r="F14" s="35"/>
      <c r="G14" s="35"/>
    </row>
    <row r="15" spans="1:8" s="30" customFormat="1" ht="78.75">
      <c r="A15" s="40" t="s">
        <v>26</v>
      </c>
      <c r="B15" s="38">
        <f>B16+B17</f>
        <v>1239</v>
      </c>
      <c r="C15" s="39" t="s">
        <v>20</v>
      </c>
      <c r="D15" s="34">
        <f>D16+D17</f>
        <v>1239</v>
      </c>
      <c r="E15" s="34">
        <f>E16+E17</f>
        <v>0</v>
      </c>
      <c r="F15" s="34"/>
      <c r="G15" s="34"/>
    </row>
    <row r="16" spans="1:8" s="2" customFormat="1" ht="33.75" customHeight="1">
      <c r="A16" s="8" t="s">
        <v>28</v>
      </c>
      <c r="B16" s="9">
        <f>D16+E16</f>
        <v>1240</v>
      </c>
      <c r="C16" s="24" t="s">
        <v>21</v>
      </c>
      <c r="D16" s="35">
        <v>1240</v>
      </c>
      <c r="E16" s="9"/>
      <c r="F16" s="9"/>
      <c r="G16" s="9"/>
    </row>
    <row r="17" spans="1:7" s="2" customFormat="1" ht="31.5">
      <c r="A17" s="8" t="s">
        <v>27</v>
      </c>
      <c r="B17" s="9">
        <f>D17+E17</f>
        <v>-1</v>
      </c>
      <c r="C17" s="5" t="s">
        <v>60</v>
      </c>
      <c r="D17" s="35">
        <v>-1</v>
      </c>
      <c r="E17" s="35"/>
      <c r="F17" s="35"/>
      <c r="G17" s="35"/>
    </row>
    <row r="18" spans="1:7" s="30" customFormat="1" ht="36.75" customHeight="1">
      <c r="A18" s="40" t="s">
        <v>31</v>
      </c>
      <c r="B18" s="38">
        <f>B19</f>
        <v>482.2</v>
      </c>
      <c r="C18" s="39" t="s">
        <v>29</v>
      </c>
      <c r="D18" s="34">
        <f>D19</f>
        <v>482.2</v>
      </c>
      <c r="E18" s="34">
        <f t="shared" ref="E18:G18" si="1">E19</f>
        <v>0</v>
      </c>
      <c r="F18" s="34">
        <f t="shared" si="1"/>
        <v>0</v>
      </c>
      <c r="G18" s="34">
        <f t="shared" si="1"/>
        <v>0</v>
      </c>
    </row>
    <row r="19" spans="1:7" s="2" customFormat="1" ht="63">
      <c r="A19" s="8" t="s">
        <v>32</v>
      </c>
      <c r="B19" s="9">
        <f>D19</f>
        <v>482.2</v>
      </c>
      <c r="C19" s="5" t="s">
        <v>30</v>
      </c>
      <c r="D19" s="35">
        <v>482.2</v>
      </c>
      <c r="E19" s="35"/>
      <c r="F19" s="35"/>
      <c r="G19" s="35"/>
    </row>
    <row r="20" spans="1:7" s="30" customFormat="1" ht="51" customHeight="1">
      <c r="A20" s="40" t="s">
        <v>34</v>
      </c>
      <c r="B20" s="38">
        <f>B21+B22</f>
        <v>346.79999999999995</v>
      </c>
      <c r="C20" s="39" t="s">
        <v>33</v>
      </c>
      <c r="D20" s="34">
        <f>D21+D22</f>
        <v>346.79999999999995</v>
      </c>
      <c r="E20" s="34">
        <f t="shared" ref="E20:G20" si="2">E21+E22</f>
        <v>0</v>
      </c>
      <c r="F20" s="34">
        <f t="shared" si="2"/>
        <v>0</v>
      </c>
      <c r="G20" s="34">
        <f t="shared" si="2"/>
        <v>0</v>
      </c>
    </row>
    <row r="21" spans="1:7" s="6" customFormat="1" ht="47.25">
      <c r="A21" s="8" t="s">
        <v>35</v>
      </c>
      <c r="B21" s="9">
        <f>D21+E21</f>
        <v>36.4</v>
      </c>
      <c r="C21" s="36" t="s">
        <v>36</v>
      </c>
      <c r="D21" s="35">
        <v>36.4</v>
      </c>
      <c r="E21" s="35"/>
      <c r="F21" s="35"/>
      <c r="G21" s="35"/>
    </row>
    <row r="22" spans="1:7" s="6" customFormat="1">
      <c r="A22" s="8" t="s">
        <v>38</v>
      </c>
      <c r="B22" s="9">
        <f>D22+E22</f>
        <v>310.39999999999998</v>
      </c>
      <c r="C22" s="36" t="s">
        <v>37</v>
      </c>
      <c r="D22" s="35">
        <v>310.39999999999998</v>
      </c>
      <c r="E22" s="35"/>
      <c r="F22" s="35"/>
      <c r="G22" s="35"/>
    </row>
    <row r="23" spans="1:7" s="30" customFormat="1" ht="47.25">
      <c r="A23" s="40" t="s">
        <v>39</v>
      </c>
      <c r="B23" s="38">
        <f>B24</f>
        <v>700</v>
      </c>
      <c r="C23" s="39" t="s">
        <v>40</v>
      </c>
      <c r="D23" s="34">
        <f>D24</f>
        <v>700</v>
      </c>
      <c r="E23" s="34">
        <f t="shared" ref="E23:G23" si="3">E24</f>
        <v>0</v>
      </c>
      <c r="F23" s="34">
        <f t="shared" si="3"/>
        <v>0</v>
      </c>
      <c r="G23" s="34">
        <f t="shared" si="3"/>
        <v>0</v>
      </c>
    </row>
    <row r="24" spans="1:7" s="6" customFormat="1" ht="31.5">
      <c r="A24" s="8"/>
      <c r="B24" s="9">
        <f>D24+E24</f>
        <v>700</v>
      </c>
      <c r="C24" s="36" t="s">
        <v>41</v>
      </c>
      <c r="D24" s="35">
        <v>700</v>
      </c>
      <c r="E24" s="35"/>
      <c r="F24" s="35"/>
      <c r="G24" s="35"/>
    </row>
    <row r="25" spans="1:7" s="30" customFormat="1" ht="28.5" customHeight="1">
      <c r="A25" s="40" t="s">
        <v>42</v>
      </c>
      <c r="B25" s="38">
        <f>B26</f>
        <v>615.5</v>
      </c>
      <c r="C25" s="39" t="s">
        <v>43</v>
      </c>
      <c r="D25" s="34">
        <f>D26</f>
        <v>615.5</v>
      </c>
      <c r="E25" s="34">
        <f t="shared" ref="E25:G25" si="4">E26</f>
        <v>0</v>
      </c>
      <c r="F25" s="34">
        <f t="shared" si="4"/>
        <v>0</v>
      </c>
      <c r="G25" s="34">
        <f t="shared" si="4"/>
        <v>0</v>
      </c>
    </row>
    <row r="26" spans="1:7" s="6" customFormat="1" ht="45">
      <c r="A26" s="8"/>
      <c r="B26" s="9">
        <f>D26+E26</f>
        <v>615.5</v>
      </c>
      <c r="C26" s="24" t="s">
        <v>44</v>
      </c>
      <c r="D26" s="35">
        <f>370.3+245.2</f>
        <v>615.5</v>
      </c>
      <c r="E26" s="35"/>
      <c r="F26" s="35"/>
      <c r="G26" s="35"/>
    </row>
    <row r="27" spans="1:7" s="7" customFormat="1" ht="47.25">
      <c r="A27" s="40" t="s">
        <v>45</v>
      </c>
      <c r="B27" s="38">
        <f>SUM(B28:B30)</f>
        <v>4274.3999999999996</v>
      </c>
      <c r="C27" s="39" t="s">
        <v>18</v>
      </c>
      <c r="D27" s="34">
        <f>SUM(D28:D30)</f>
        <v>4274.3999999999996</v>
      </c>
      <c r="E27" s="34">
        <f t="shared" ref="E27:G27" si="5">E28+E29</f>
        <v>0</v>
      </c>
      <c r="F27" s="34">
        <f t="shared" si="5"/>
        <v>0</v>
      </c>
      <c r="G27" s="34">
        <f t="shared" si="5"/>
        <v>0</v>
      </c>
    </row>
    <row r="28" spans="1:7" s="2" customFormat="1" ht="29.25" customHeight="1">
      <c r="A28" s="25" t="s">
        <v>46</v>
      </c>
      <c r="B28" s="26">
        <f>D28+E28</f>
        <v>2648.3999999999996</v>
      </c>
      <c r="C28" s="24" t="s">
        <v>19</v>
      </c>
      <c r="D28" s="44">
        <f>160.7+2487.7</f>
        <v>2648.3999999999996</v>
      </c>
      <c r="E28" s="26"/>
      <c r="F28" s="9"/>
      <c r="G28" s="9"/>
    </row>
    <row r="29" spans="1:7" s="2" customFormat="1" ht="18" customHeight="1">
      <c r="A29" s="25" t="s">
        <v>47</v>
      </c>
      <c r="B29" s="26">
        <f>D29+E29</f>
        <v>1409.1</v>
      </c>
      <c r="C29" s="24" t="s">
        <v>48</v>
      </c>
      <c r="D29" s="44">
        <v>1409.1</v>
      </c>
      <c r="E29" s="26"/>
      <c r="F29" s="9"/>
      <c r="G29" s="9"/>
    </row>
    <row r="30" spans="1:7" s="2" customFormat="1">
      <c r="A30" s="25" t="s">
        <v>61</v>
      </c>
      <c r="B30" s="26">
        <f>D30+E30</f>
        <v>216.9</v>
      </c>
      <c r="C30" s="24" t="s">
        <v>62</v>
      </c>
      <c r="D30" s="44">
        <v>216.9</v>
      </c>
      <c r="E30" s="26"/>
      <c r="F30" s="9"/>
      <c r="G30" s="9"/>
    </row>
    <row r="31" spans="1:7" s="6" customFormat="1" ht="47.25">
      <c r="A31" s="40" t="s">
        <v>49</v>
      </c>
      <c r="B31" s="38">
        <f>B32+B33</f>
        <v>2498.8000000000002</v>
      </c>
      <c r="C31" s="39" t="s">
        <v>17</v>
      </c>
      <c r="D31" s="34">
        <f>D32+D33</f>
        <v>2498.8000000000002</v>
      </c>
      <c r="E31" s="34">
        <f t="shared" ref="E31:G31" si="6">E32+E33</f>
        <v>0</v>
      </c>
      <c r="F31" s="34">
        <f t="shared" si="6"/>
        <v>0</v>
      </c>
      <c r="G31" s="34">
        <f t="shared" si="6"/>
        <v>0</v>
      </c>
    </row>
    <row r="32" spans="1:7" s="2" customFormat="1" ht="30">
      <c r="A32" s="8"/>
      <c r="B32" s="9">
        <f>D32+E32</f>
        <v>222.9</v>
      </c>
      <c r="C32" s="24" t="s">
        <v>50</v>
      </c>
      <c r="D32" s="35">
        <v>222.9</v>
      </c>
      <c r="E32" s="9"/>
      <c r="F32" s="9"/>
      <c r="G32" s="9"/>
    </row>
    <row r="33" spans="1:7" s="4" customFormat="1" ht="47.25">
      <c r="A33" s="8"/>
      <c r="B33" s="9">
        <f>D33+E33</f>
        <v>2275.9</v>
      </c>
      <c r="C33" s="42" t="s">
        <v>51</v>
      </c>
      <c r="D33" s="35">
        <v>2275.9</v>
      </c>
      <c r="E33" s="9"/>
      <c r="F33" s="9"/>
      <c r="G33" s="9"/>
    </row>
    <row r="34" spans="1:7" s="4" customFormat="1">
      <c r="A34" s="37" t="s">
        <v>56</v>
      </c>
      <c r="B34" s="38">
        <f>B35</f>
        <v>-216.90000000000003</v>
      </c>
      <c r="C34" s="43" t="s">
        <v>52</v>
      </c>
      <c r="D34" s="34">
        <f>D35</f>
        <v>0</v>
      </c>
      <c r="E34" s="34">
        <f t="shared" ref="E34:G34" si="7">E35</f>
        <v>0</v>
      </c>
      <c r="F34" s="34">
        <f t="shared" si="7"/>
        <v>-552.6</v>
      </c>
      <c r="G34" s="34">
        <f t="shared" si="7"/>
        <v>335.7</v>
      </c>
    </row>
    <row r="35" spans="1:7" s="4" customFormat="1" ht="31.5">
      <c r="A35" s="8"/>
      <c r="B35" s="9">
        <f>D35+E35+F35+G35</f>
        <v>-216.90000000000003</v>
      </c>
      <c r="C35" s="42" t="s">
        <v>59</v>
      </c>
      <c r="D35" s="35"/>
      <c r="E35" s="9"/>
      <c r="F35" s="35">
        <f>-335.7-216.9</f>
        <v>-552.6</v>
      </c>
      <c r="G35" s="35">
        <v>335.7</v>
      </c>
    </row>
    <row r="36" spans="1:7" s="12" customFormat="1">
      <c r="A36" s="16"/>
      <c r="B36" s="17">
        <f>B9</f>
        <v>16221.499999999998</v>
      </c>
      <c r="C36" s="15" t="s">
        <v>4</v>
      </c>
      <c r="D36" s="18">
        <f>D9</f>
        <v>14709.8</v>
      </c>
      <c r="E36" s="18">
        <f t="shared" ref="E36:G36" si="8">E9</f>
        <v>1728.6</v>
      </c>
      <c r="F36" s="18">
        <f t="shared" si="8"/>
        <v>-552.6</v>
      </c>
      <c r="G36" s="18">
        <f t="shared" si="8"/>
        <v>335.7</v>
      </c>
    </row>
    <row r="37" spans="1:7" s="12" customFormat="1">
      <c r="A37" s="16"/>
      <c r="B37" s="19">
        <v>3917818.2</v>
      </c>
      <c r="C37" s="20" t="s">
        <v>57</v>
      </c>
      <c r="D37" s="16"/>
      <c r="E37" s="16"/>
      <c r="F37" s="16"/>
      <c r="G37" s="16"/>
    </row>
    <row r="38" spans="1:7" s="12" customFormat="1">
      <c r="A38" s="21"/>
      <c r="B38" s="19">
        <f>B37+B36</f>
        <v>3934039.7</v>
      </c>
      <c r="C38" s="20" t="s">
        <v>5</v>
      </c>
      <c r="D38" s="21"/>
      <c r="E38" s="21"/>
      <c r="F38" s="21"/>
      <c r="G38" s="21"/>
    </row>
    <row r="39" spans="1:7">
      <c r="B39" s="10"/>
    </row>
    <row r="40" spans="1:7">
      <c r="B40" s="11"/>
    </row>
    <row r="41" spans="1:7">
      <c r="B41" s="11"/>
    </row>
    <row r="42" spans="1:7">
      <c r="A42" s="1"/>
      <c r="B42" s="11"/>
      <c r="C42" s="1"/>
      <c r="D42" s="1"/>
      <c r="E42" s="1"/>
      <c r="F42" s="1"/>
      <c r="G42" s="1"/>
    </row>
    <row r="43" spans="1:7">
      <c r="A43" s="1"/>
      <c r="B43" s="11"/>
      <c r="C43" s="1"/>
      <c r="D43" s="1"/>
      <c r="E43" s="1"/>
      <c r="F43" s="1"/>
      <c r="G43" s="1"/>
    </row>
    <row r="44" spans="1:7">
      <c r="A44" s="1"/>
      <c r="B44" s="11"/>
      <c r="C44" s="1"/>
      <c r="D44" s="1"/>
      <c r="E44" s="1"/>
      <c r="F44" s="1"/>
      <c r="G44" s="1"/>
    </row>
    <row r="45" spans="1:7">
      <c r="A45" s="1"/>
      <c r="B45" s="11"/>
      <c r="C45" s="1"/>
      <c r="D45" s="1"/>
      <c r="E45" s="1"/>
      <c r="F45" s="1"/>
      <c r="G45" s="1"/>
    </row>
    <row r="46" spans="1:7">
      <c r="A46" s="1"/>
      <c r="B46" s="11"/>
      <c r="C46" s="1"/>
      <c r="D46" s="1"/>
      <c r="E46" s="1"/>
      <c r="F46" s="1"/>
      <c r="G46" s="1"/>
    </row>
    <row r="47" spans="1:7">
      <c r="A47" s="1"/>
      <c r="B47" s="11"/>
      <c r="C47" s="1"/>
      <c r="D47" s="1"/>
      <c r="E47" s="1"/>
      <c r="F47" s="1"/>
      <c r="G47" s="1"/>
    </row>
    <row r="50" spans="1:7">
      <c r="A50" s="1"/>
      <c r="B50" s="10"/>
      <c r="C50" s="1"/>
      <c r="D50" s="1"/>
      <c r="E50" s="1"/>
      <c r="F50" s="1"/>
      <c r="G50" s="1"/>
    </row>
  </sheetData>
  <mergeCells count="6">
    <mergeCell ref="E1:G1"/>
    <mergeCell ref="A6:A7"/>
    <mergeCell ref="C6:C7"/>
    <mergeCell ref="B6:B7"/>
    <mergeCell ref="D6:G6"/>
    <mergeCell ref="A3:G3"/>
  </mergeCells>
  <pageMargins left="0.39370078740157483" right="0.19685039370078741" top="0.39370078740157483" bottom="0.19685039370078741" header="0.31496062992125984" footer="0.31496062992125984"/>
  <pageSetup paperSize="9" scale="6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2</vt:lpstr>
      <vt:lpstr>'таблица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Зорина</cp:lastModifiedBy>
  <cp:lastPrinted>2022-11-07T12:26:37Z</cp:lastPrinted>
  <dcterms:created xsi:type="dcterms:W3CDTF">1996-10-08T23:32:33Z</dcterms:created>
  <dcterms:modified xsi:type="dcterms:W3CDTF">2022-11-07T13:34:14Z</dcterms:modified>
</cp:coreProperties>
</file>