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. 5.3 2017-2023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<sst xmlns="http://schemas.openxmlformats.org/spreadsheetml/2006/main" count="90" uniqueCount="87">
  <si>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ИТОГО НАЛОГОВЫХ ДОХОДОВ</t>
  </si>
  <si>
    <t>ИТОГО НЕНАЛОГОВЫХ ДОХОДОВ</t>
  </si>
  <si>
    <t>5. Штрафные санкции, возмещения ущерба</t>
  </si>
  <si>
    <t>6. Прочие неналоговые доходы</t>
  </si>
  <si>
    <t>3. Налоги на совокупный доход всего, в том числе:</t>
  </si>
  <si>
    <t>3.1. Упрощенная система налогообложения</t>
  </si>
  <si>
    <t xml:space="preserve">3.2. ЕН на вмененный доход </t>
  </si>
  <si>
    <t>3.3. Сельскохозяйственный налог</t>
  </si>
  <si>
    <t>3.4. Патентная система налогообложения</t>
  </si>
  <si>
    <t>Наименование доходов</t>
  </si>
  <si>
    <t>2. Плата за негативное воздействие на окружающую среду</t>
  </si>
  <si>
    <t>4.1. Доходы от реализации муниципального имущества</t>
  </si>
  <si>
    <t>4.2. Доходы от приватизации муниципального имущества</t>
  </si>
  <si>
    <t>4. Доходы от продажи материальных и нематериальных активов всего, в том числе:</t>
  </si>
  <si>
    <t>тыс.руб.</t>
  </si>
  <si>
    <t>Прочие безвозмездные поступления (в рамках соглашения о сотрудничестве между ПАО "Нефтяная компания "ЛУКОЙЛ" и Правительством ХМАО-Югры)</t>
  </si>
  <si>
    <t>Фактически поступило</t>
  </si>
  <si>
    <t>2017 год</t>
  </si>
  <si>
    <t>2018 год</t>
  </si>
  <si>
    <t>2019 год</t>
  </si>
  <si>
    <t>4.3.  Доходы от продажи земельных участков</t>
  </si>
  <si>
    <t>4.1.  Налог на имущество c физических лиц</t>
  </si>
  <si>
    <t>5. Государственная пошлина</t>
  </si>
  <si>
    <t xml:space="preserve"> 1.  Доходы от использования муниципального имущества, в том числе:</t>
  </si>
  <si>
    <t>Дотации</t>
  </si>
  <si>
    <t>Субсидии</t>
  </si>
  <si>
    <t>Субвенции на реализацию госполномочий</t>
  </si>
  <si>
    <t>Иные межбюджетные трансферты</t>
  </si>
  <si>
    <t>1.3. Прочие доходы от использования муниципального имущества</t>
  </si>
  <si>
    <t xml:space="preserve">1. 1. Доходы, получаемые в виде арендной платы за земельные участки
 </t>
  </si>
  <si>
    <t xml:space="preserve">1.2. Доходы от сдачи в аренду муниципального имущества
</t>
  </si>
  <si>
    <t xml:space="preserve">1. Налог на доходы физических лиц </t>
  </si>
  <si>
    <t>000 1 01 02000 01 0000 110</t>
  </si>
  <si>
    <t>000 1 05 00000 00 0000 000</t>
  </si>
  <si>
    <t>000 1 05 01000 00 0000 110</t>
  </si>
  <si>
    <t>000 1 06 06000 00 0000 110</t>
  </si>
  <si>
    <t>000 1 06 01000 00 0000 110</t>
  </si>
  <si>
    <t>000 1 06 00000 00 0000 000</t>
  </si>
  <si>
    <t>000 1 08 00000 00 0000 000</t>
  </si>
  <si>
    <t>000 1 03 02000 01 0000 110</t>
  </si>
  <si>
    <t>000 1 05 02000 02 0000 110</t>
  </si>
  <si>
    <t>000 1 05 03000 01 0000 110</t>
  </si>
  <si>
    <t>000 1 05 04000 02 0000 110</t>
  </si>
  <si>
    <t>Код бюджетной классификации</t>
  </si>
  <si>
    <t>000 1 11 00000 00 0000 000</t>
  </si>
  <si>
    <t>000 1 11 05000 00 0000 120</t>
  </si>
  <si>
    <t>000 1 11 09000 00 0000 120</t>
  </si>
  <si>
    <t>000 1 12 01000 01 0000 120</t>
  </si>
  <si>
    <t>000 1 13 00000 00 0000 000</t>
  </si>
  <si>
    <t>000 1 14 00000 00 0000 000</t>
  </si>
  <si>
    <t>000 1 14 06000 00 0000 430</t>
  </si>
  <si>
    <t>000 1 14 02000 00 0000 000</t>
  </si>
  <si>
    <t>000 1 16 00000 00 0000 000</t>
  </si>
  <si>
    <t>000 1 17 00000 00 0000 000</t>
  </si>
  <si>
    <t>000 2 00 00000 00 0000 000</t>
  </si>
  <si>
    <t>БЕЗВОЗМЕЗДНЫЕ ПОСТУПЛЕНИЯ ВСЕГО, В ТОМ ЧИСЛЕ:</t>
  </si>
  <si>
    <t xml:space="preserve">Прочие безвозмездные поступления, в том числе: </t>
  </si>
  <si>
    <t>000 1 00 00000 00 0000 000</t>
  </si>
  <si>
    <t>ИТОГО НАЛОГОВЫХ И НЕНАЛОГОВЫХ ДОХОДОВ, в том числе:</t>
  </si>
  <si>
    <t>ДОХОДЫ БЮДЖЕТА ГОРОДА УРАЙ ВСЕГО</t>
  </si>
  <si>
    <t>000 8 50 00000 00 0000 180</t>
  </si>
  <si>
    <t>000 1 13 01000 00 0000 130</t>
  </si>
  <si>
    <t>3.1.Доходы от оказания платных услуг (работ)</t>
  </si>
  <si>
    <t>3.2.Доходы от компенсации затрат государства</t>
  </si>
  <si>
    <t>000 1 13 02000 00 0000 130</t>
  </si>
  <si>
    <t>2.  Акцизы по подакцизным товарам (продукции), производимым на территории Российской Федерации (акцизы на нефтепродукты)</t>
  </si>
  <si>
    <t>3. Доходы от оказания услуг и компенсации затрат государства всего, в том числе:</t>
  </si>
  <si>
    <t>4. Налоги на имущество, в том числе:</t>
  </si>
  <si>
    <t>000 1 09 00000 00 0000 000</t>
  </si>
  <si>
    <t>6. Прочие отмененные налоги</t>
  </si>
  <si>
    <t>000 1 11 01000 00 0000 120;                                                                          000 1 11 07000 00 0000 120; 000 1 11 08000 00 0000 120</t>
  </si>
  <si>
    <t>2020 год</t>
  </si>
  <si>
    <t>Ожидаемое исполнение</t>
  </si>
  <si>
    <t>2021 год</t>
  </si>
  <si>
    <t>2022 год</t>
  </si>
  <si>
    <t>000 2 02 10000 00 0000 150</t>
  </si>
  <si>
    <t>000 2 02 20000 00 0000 150</t>
  </si>
  <si>
    <t>000 2 02 30000 00 0000 150</t>
  </si>
  <si>
    <t>000 2 02 40000 00 0000 150</t>
  </si>
  <si>
    <t>4.2. Транспортный налог</t>
  </si>
  <si>
    <t>4.3. Земельный налог</t>
  </si>
  <si>
    <t>000 1 06 04000 00 0000 110</t>
  </si>
  <si>
    <t>000 2 07 00000 00 0000 150</t>
  </si>
  <si>
    <t>000 2 07 00000 00 0000 150; 000  2 18 00000 00 0000 150; 000 2 19 00000 00 0000 150</t>
  </si>
  <si>
    <t>Сведения о доходах бюджета городского округа город Урай по видам доходов на очередной финансовый 2021 год и на плановый период 2022-2023 годов в сравнении с ожидаемым исполнением за текущий 2020 год и отчетом за 2017-2019 годы</t>
  </si>
  <si>
    <t>2023 год</t>
  </si>
  <si>
    <t>Проект (планируемые поступления доходов)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</si>
</sst>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%"/>
    <numFmt numFmtId="182" formatCode="mmmm"/>
    <numFmt numFmtId="183" formatCode="mmm\ yy"/>
    <numFmt numFmtId="184" formatCode="_-* #,##0.0_р_._-;\-* #,##0.0_р_._-;_-* &quot;-&quot;??_р_._-;_-@_-"/>
    <numFmt numFmtId="185" formatCode="#,##0.0"/>
    <numFmt numFmtId="186" formatCode="0.0"/>
    <numFmt numFmtId="187" formatCode="[$-FC19]d\ mmmm\ yyyy\ &quot;г.&quot;"/>
    <numFmt numFmtId="188" formatCode="0.000%"/>
    <numFmt numFmtId="189" formatCode="#,##0.000"/>
    <numFmt numFmtId="190" formatCode="#,##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0000_);_(* \(#,##0.00000\);_(* &quot;-&quot;??_);_(@_)"/>
    <numFmt numFmtId="201" formatCode="_(* #,##0.000000_);_(* \(#,##0.000000\);_(* &quot;-&quot;??_);_(@_)"/>
    <numFmt numFmtId="202" formatCode="0.000000"/>
    <numFmt numFmtId="203" formatCode="0.00000"/>
    <numFmt numFmtId="204" formatCode="0.0000"/>
    <numFmt numFmtId="205" formatCode="0.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0" fillId="25" borderId="0" xfId="0" applyFont="1" applyFill="1" applyBorder="1" applyAlignment="1">
      <alignment horizontal="center" vertical="center" wrapText="1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center"/>
    </xf>
    <xf numFmtId="0" fontId="8" fillId="25" borderId="0" xfId="0" applyFont="1" applyFill="1" applyAlignment="1">
      <alignment/>
    </xf>
    <xf numFmtId="0" fontId="9" fillId="25" borderId="0" xfId="0" applyFont="1" applyFill="1" applyBorder="1" applyAlignment="1">
      <alignment horizontal="left" vertical="center"/>
    </xf>
    <xf numFmtId="0" fontId="11" fillId="25" borderId="0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right" vertical="center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2" fontId="6" fillId="25" borderId="11" xfId="0" applyNumberFormat="1" applyFont="1" applyFill="1" applyBorder="1" applyAlignment="1">
      <alignment horizontal="center" vertical="center" wrapText="1"/>
    </xf>
    <xf numFmtId="2" fontId="6" fillId="25" borderId="12" xfId="0" applyNumberFormat="1" applyFont="1" applyFill="1" applyBorder="1" applyAlignment="1">
      <alignment horizontal="center" vertical="center" wrapText="1"/>
    </xf>
    <xf numFmtId="2" fontId="6" fillId="25" borderId="13" xfId="0" applyNumberFormat="1" applyFont="1" applyFill="1" applyBorder="1" applyAlignment="1">
      <alignment horizontal="center" vertical="center" wrapText="1"/>
    </xf>
    <xf numFmtId="2" fontId="6" fillId="25" borderId="14" xfId="0" applyNumberFormat="1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9" fillId="25" borderId="0" xfId="0" applyFont="1" applyFill="1" applyAlignment="1">
      <alignment/>
    </xf>
    <xf numFmtId="0" fontId="6" fillId="25" borderId="15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2" fontId="6" fillId="25" borderId="14" xfId="0" applyNumberFormat="1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left" vertical="center" wrapText="1"/>
    </xf>
    <xf numFmtId="0" fontId="11" fillId="25" borderId="15" xfId="0" applyFont="1" applyFill="1" applyBorder="1" applyAlignment="1">
      <alignment horizontal="center" vertical="center" wrapText="1"/>
    </xf>
    <xf numFmtId="4" fontId="6" fillId="25" borderId="15" xfId="60" applyNumberFormat="1" applyFont="1" applyFill="1" applyBorder="1" applyAlignment="1">
      <alignment horizontal="center" vertical="center" wrapText="1"/>
    </xf>
    <xf numFmtId="185" fontId="6" fillId="25" borderId="15" xfId="60" applyNumberFormat="1" applyFont="1" applyFill="1" applyBorder="1" applyAlignment="1">
      <alignment horizontal="center" vertical="center" wrapText="1"/>
    </xf>
    <xf numFmtId="185" fontId="6" fillId="25" borderId="15" xfId="0" applyNumberFormat="1" applyFont="1" applyFill="1" applyBorder="1" applyAlignment="1">
      <alignment horizontal="center" vertical="center" wrapText="1"/>
    </xf>
    <xf numFmtId="3" fontId="8" fillId="25" borderId="0" xfId="0" applyNumberFormat="1" applyFont="1" applyFill="1" applyBorder="1" applyAlignment="1">
      <alignment horizontal="center" vertical="center"/>
    </xf>
    <xf numFmtId="3" fontId="8" fillId="25" borderId="0" xfId="0" applyNumberFormat="1" applyFont="1" applyFill="1" applyBorder="1" applyAlignment="1">
      <alignment vertical="center"/>
    </xf>
    <xf numFmtId="0" fontId="8" fillId="25" borderId="0" xfId="0" applyFont="1" applyFill="1" applyBorder="1" applyAlignment="1">
      <alignment vertical="center"/>
    </xf>
    <xf numFmtId="0" fontId="8" fillId="25" borderId="0" xfId="0" applyFont="1" applyFill="1" applyAlignment="1">
      <alignment vertical="center"/>
    </xf>
    <xf numFmtId="0" fontId="6" fillId="25" borderId="11" xfId="0" applyFont="1" applyFill="1" applyBorder="1" applyAlignment="1">
      <alignment horizontal="left" vertical="center" wrapText="1"/>
    </xf>
    <xf numFmtId="185" fontId="6" fillId="25" borderId="11" xfId="0" applyNumberFormat="1" applyFont="1" applyFill="1" applyBorder="1" applyAlignment="1">
      <alignment horizontal="center" vertical="center" wrapText="1"/>
    </xf>
    <xf numFmtId="3" fontId="9" fillId="25" borderId="0" xfId="0" applyNumberFormat="1" applyFont="1" applyFill="1" applyBorder="1" applyAlignment="1">
      <alignment horizontal="center" vertical="center"/>
    </xf>
    <xf numFmtId="3" fontId="9" fillId="25" borderId="0" xfId="0" applyNumberFormat="1" applyFont="1" applyFill="1" applyBorder="1" applyAlignment="1">
      <alignment vertical="center"/>
    </xf>
    <xf numFmtId="0" fontId="9" fillId="25" borderId="0" xfId="0" applyFont="1" applyFill="1" applyBorder="1" applyAlignment="1">
      <alignment vertical="center"/>
    </xf>
    <xf numFmtId="0" fontId="9" fillId="25" borderId="0" xfId="0" applyFont="1" applyFill="1" applyAlignment="1">
      <alignment vertical="center"/>
    </xf>
    <xf numFmtId="0" fontId="7" fillId="25" borderId="11" xfId="0" applyFont="1" applyFill="1" applyBorder="1" applyAlignment="1">
      <alignment horizontal="left" vertical="center" wrapText="1"/>
    </xf>
    <xf numFmtId="0" fontId="12" fillId="25" borderId="11" xfId="0" applyFont="1" applyFill="1" applyBorder="1" applyAlignment="1">
      <alignment horizontal="center" vertical="center" wrapText="1"/>
    </xf>
    <xf numFmtId="185" fontId="7" fillId="25" borderId="11" xfId="0" applyNumberFormat="1" applyFont="1" applyFill="1" applyBorder="1" applyAlignment="1">
      <alignment horizontal="center" vertical="center" wrapText="1"/>
    </xf>
    <xf numFmtId="185" fontId="7" fillId="25" borderId="11" xfId="60" applyNumberFormat="1" applyFont="1" applyFill="1" applyBorder="1" applyAlignment="1">
      <alignment horizontal="center" vertical="center" wrapText="1"/>
    </xf>
    <xf numFmtId="3" fontId="8" fillId="25" borderId="0" xfId="0" applyNumberFormat="1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center" vertical="center" wrapText="1"/>
    </xf>
    <xf numFmtId="185" fontId="6" fillId="25" borderId="11" xfId="60" applyNumberFormat="1" applyFont="1" applyFill="1" applyBorder="1" applyAlignment="1">
      <alignment horizontal="center" vertical="center" wrapText="1"/>
    </xf>
    <xf numFmtId="3" fontId="6" fillId="25" borderId="0" xfId="60" applyNumberFormat="1" applyFont="1" applyFill="1" applyBorder="1" applyAlignment="1">
      <alignment horizontal="center" vertical="center"/>
    </xf>
    <xf numFmtId="3" fontId="6" fillId="25" borderId="0" xfId="0" applyNumberFormat="1" applyFont="1" applyFill="1" applyBorder="1" applyAlignment="1">
      <alignment horizontal="center" vertical="center"/>
    </xf>
    <xf numFmtId="3" fontId="6" fillId="25" borderId="0" xfId="0" applyNumberFormat="1" applyFont="1" applyFill="1" applyBorder="1" applyAlignment="1">
      <alignment vertical="center"/>
    </xf>
    <xf numFmtId="0" fontId="7" fillId="25" borderId="0" xfId="0" applyFont="1" applyFill="1" applyBorder="1" applyAlignment="1">
      <alignment vertical="center"/>
    </xf>
    <xf numFmtId="0" fontId="7" fillId="25" borderId="0" xfId="0" applyFont="1" applyFill="1" applyAlignment="1">
      <alignment vertical="center"/>
    </xf>
    <xf numFmtId="185" fontId="41" fillId="25" borderId="11" xfId="0" applyNumberFormat="1" applyFont="1" applyFill="1" applyBorder="1" applyAlignment="1">
      <alignment horizontal="center" vertical="center" wrapText="1"/>
    </xf>
    <xf numFmtId="3" fontId="8" fillId="25" borderId="0" xfId="0" applyNumberFormat="1" applyFont="1" applyFill="1" applyBorder="1" applyAlignment="1">
      <alignment horizontal="center"/>
    </xf>
    <xf numFmtId="3" fontId="8" fillId="25" borderId="0" xfId="0" applyNumberFormat="1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12" fillId="25" borderId="0" xfId="0" applyFont="1" applyFill="1" applyAlignment="1">
      <alignment horizontal="center" vertical="center" wrapText="1"/>
    </xf>
    <xf numFmtId="3" fontId="9" fillId="25" borderId="0" xfId="0" applyNumberFormat="1" applyFont="1" applyFill="1" applyBorder="1" applyAlignment="1">
      <alignment horizontal="center"/>
    </xf>
    <xf numFmtId="3" fontId="9" fillId="25" borderId="0" xfId="0" applyNumberFormat="1" applyFont="1" applyFill="1" applyBorder="1" applyAlignment="1">
      <alignment/>
    </xf>
    <xf numFmtId="0" fontId="8" fillId="25" borderId="0" xfId="0" applyFont="1" applyFill="1" applyAlignment="1">
      <alignment horizontal="left"/>
    </xf>
    <xf numFmtId="0" fontId="12" fillId="25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0" sqref="M10"/>
    </sheetView>
  </sheetViews>
  <sheetFormatPr defaultColWidth="9.140625" defaultRowHeight="49.5" customHeight="1"/>
  <cols>
    <col min="1" max="1" width="60.140625" style="56" customWidth="1"/>
    <col min="2" max="2" width="23.7109375" style="57" customWidth="1"/>
    <col min="3" max="3" width="15.421875" style="4" customWidth="1"/>
    <col min="4" max="6" width="14.00390625" style="4" customWidth="1"/>
    <col min="7" max="7" width="12.7109375" style="4" customWidth="1"/>
    <col min="8" max="8" width="12.57421875" style="4" customWidth="1"/>
    <col min="9" max="9" width="14.7109375" style="4" customWidth="1"/>
    <col min="10" max="10" width="10.57421875" style="4" customWidth="1"/>
    <col min="11" max="11" width="10.00390625" style="4" customWidth="1"/>
    <col min="12" max="13" width="10.421875" style="4" customWidth="1"/>
    <col min="14" max="16384" width="9.140625" style="4" customWidth="1"/>
  </cols>
  <sheetData>
    <row r="1" spans="1:13" ht="45.75" customHeight="1">
      <c r="A1" s="1" t="s">
        <v>84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3"/>
    </row>
    <row r="2" spans="1:13" ht="24" customHeight="1">
      <c r="A2" s="5"/>
      <c r="B2" s="6"/>
      <c r="C2" s="7"/>
      <c r="D2" s="7"/>
      <c r="E2" s="7"/>
      <c r="F2" s="7"/>
      <c r="G2" s="7"/>
      <c r="H2" s="7"/>
      <c r="I2" s="8" t="s">
        <v>14</v>
      </c>
      <c r="J2" s="2"/>
      <c r="K2" s="2"/>
      <c r="L2" s="2"/>
      <c r="M2" s="3"/>
    </row>
    <row r="3" spans="1:91" s="17" customFormat="1" ht="36.75" customHeight="1">
      <c r="A3" s="9" t="s">
        <v>9</v>
      </c>
      <c r="B3" s="10" t="s">
        <v>43</v>
      </c>
      <c r="C3" s="11" t="s">
        <v>16</v>
      </c>
      <c r="D3" s="11" t="s">
        <v>16</v>
      </c>
      <c r="E3" s="11" t="s">
        <v>16</v>
      </c>
      <c r="F3" s="11" t="s">
        <v>72</v>
      </c>
      <c r="G3" s="12" t="s">
        <v>86</v>
      </c>
      <c r="H3" s="13"/>
      <c r="I3" s="14"/>
      <c r="J3" s="15"/>
      <c r="K3" s="16"/>
      <c r="L3" s="16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</row>
    <row r="4" spans="1:21" s="17" customFormat="1" ht="21.75" customHeight="1">
      <c r="A4" s="18"/>
      <c r="B4" s="19"/>
      <c r="C4" s="11" t="s">
        <v>17</v>
      </c>
      <c r="D4" s="20" t="s">
        <v>18</v>
      </c>
      <c r="E4" s="20" t="s">
        <v>19</v>
      </c>
      <c r="F4" s="20" t="s">
        <v>71</v>
      </c>
      <c r="G4" s="20" t="s">
        <v>73</v>
      </c>
      <c r="H4" s="20" t="s">
        <v>74</v>
      </c>
      <c r="I4" s="20" t="s">
        <v>85</v>
      </c>
      <c r="J4" s="15"/>
      <c r="K4" s="16"/>
      <c r="L4" s="16"/>
      <c r="M4" s="15"/>
      <c r="N4" s="15"/>
      <c r="O4" s="16"/>
      <c r="P4" s="16"/>
      <c r="Q4" s="16"/>
      <c r="R4" s="16"/>
      <c r="S4" s="16"/>
      <c r="T4" s="16"/>
      <c r="U4" s="16"/>
    </row>
    <row r="5" spans="1:21" s="17" customFormat="1" ht="39.75" customHeight="1">
      <c r="A5" s="21" t="s">
        <v>58</v>
      </c>
      <c r="B5" s="22" t="s">
        <v>57</v>
      </c>
      <c r="C5" s="23">
        <f aca="true" t="shared" si="0" ref="C5:I5">C19+C34</f>
        <v>789477.3999999999</v>
      </c>
      <c r="D5" s="24">
        <f t="shared" si="0"/>
        <v>811721.6</v>
      </c>
      <c r="E5" s="24">
        <f t="shared" si="0"/>
        <v>907974.7999999999</v>
      </c>
      <c r="F5" s="24">
        <f t="shared" si="0"/>
        <v>998190.3999999999</v>
      </c>
      <c r="G5" s="24">
        <f t="shared" si="0"/>
        <v>1031377.7000000001</v>
      </c>
      <c r="H5" s="24">
        <f t="shared" si="0"/>
        <v>1010542.6</v>
      </c>
      <c r="I5" s="24">
        <f t="shared" si="0"/>
        <v>1028633.53</v>
      </c>
      <c r="J5" s="15"/>
      <c r="K5" s="16"/>
      <c r="L5" s="16"/>
      <c r="M5" s="15"/>
      <c r="N5" s="15"/>
      <c r="O5" s="16"/>
      <c r="P5" s="16"/>
      <c r="Q5" s="16"/>
      <c r="R5" s="16"/>
      <c r="S5" s="16"/>
      <c r="T5" s="16"/>
      <c r="U5" s="16"/>
    </row>
    <row r="6" spans="1:26" s="29" customFormat="1" ht="26.25" customHeight="1">
      <c r="A6" s="21" t="s">
        <v>31</v>
      </c>
      <c r="B6" s="22" t="s">
        <v>32</v>
      </c>
      <c r="C6" s="25">
        <v>440572.3</v>
      </c>
      <c r="D6" s="25">
        <v>481467.9</v>
      </c>
      <c r="E6" s="25">
        <v>535517.5</v>
      </c>
      <c r="F6" s="25">
        <v>662150</v>
      </c>
      <c r="G6" s="25">
        <v>688969.4</v>
      </c>
      <c r="H6" s="25">
        <v>667630</v>
      </c>
      <c r="I6" s="25">
        <v>694714.9</v>
      </c>
      <c r="J6" s="26"/>
      <c r="K6" s="26"/>
      <c r="L6" s="26"/>
      <c r="M6" s="26"/>
      <c r="N6" s="27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35" customFormat="1" ht="49.5" customHeight="1">
      <c r="A7" s="30" t="s">
        <v>65</v>
      </c>
      <c r="B7" s="19" t="s">
        <v>39</v>
      </c>
      <c r="C7" s="31">
        <v>10921</v>
      </c>
      <c r="D7" s="31">
        <v>11757.7</v>
      </c>
      <c r="E7" s="31">
        <v>13303.7</v>
      </c>
      <c r="F7" s="31">
        <v>12100</v>
      </c>
      <c r="G7" s="31">
        <v>13818.9</v>
      </c>
      <c r="H7" s="31">
        <v>13818.9</v>
      </c>
      <c r="I7" s="31">
        <v>13818.9</v>
      </c>
      <c r="J7" s="32"/>
      <c r="K7" s="32"/>
      <c r="L7" s="32"/>
      <c r="M7" s="32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35" customFormat="1" ht="31.5" customHeight="1">
      <c r="A8" s="30" t="s">
        <v>4</v>
      </c>
      <c r="B8" s="19" t="s">
        <v>33</v>
      </c>
      <c r="C8" s="31">
        <f aca="true" t="shared" si="1" ref="C8:I8">C9+C10+C11+C12</f>
        <v>132257.3</v>
      </c>
      <c r="D8" s="31">
        <f>D9+D10+D11+D12</f>
        <v>130273.3</v>
      </c>
      <c r="E8" s="31">
        <f>E9+E10+E11+E12</f>
        <v>152030.19999999998</v>
      </c>
      <c r="F8" s="31">
        <f>F9+F10+F11+F12</f>
        <v>127248.7</v>
      </c>
      <c r="G8" s="31">
        <f t="shared" si="1"/>
        <v>116154.4</v>
      </c>
      <c r="H8" s="31">
        <f t="shared" si="1"/>
        <v>129145</v>
      </c>
      <c r="I8" s="31">
        <f t="shared" si="1"/>
        <v>137534.5</v>
      </c>
      <c r="J8" s="32"/>
      <c r="K8" s="32"/>
      <c r="L8" s="32"/>
      <c r="M8" s="32"/>
      <c r="N8" s="33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s="29" customFormat="1" ht="19.5" customHeight="1">
      <c r="A9" s="36" t="s">
        <v>5</v>
      </c>
      <c r="B9" s="37" t="s">
        <v>34</v>
      </c>
      <c r="C9" s="38">
        <v>91925</v>
      </c>
      <c r="D9" s="38">
        <v>99769.4</v>
      </c>
      <c r="E9" s="38">
        <v>125614.4</v>
      </c>
      <c r="F9" s="38">
        <v>105767.4</v>
      </c>
      <c r="G9" s="38">
        <v>110154.4</v>
      </c>
      <c r="H9" s="38">
        <v>123145</v>
      </c>
      <c r="I9" s="38">
        <v>131534.5</v>
      </c>
      <c r="J9" s="26"/>
      <c r="K9" s="26"/>
      <c r="L9" s="26"/>
      <c r="M9" s="26"/>
      <c r="N9" s="27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s="29" customFormat="1" ht="18" customHeight="1">
      <c r="A10" s="36" t="s">
        <v>6</v>
      </c>
      <c r="B10" s="37" t="s">
        <v>40</v>
      </c>
      <c r="C10" s="38">
        <v>32003.2</v>
      </c>
      <c r="D10" s="38">
        <v>22317.5</v>
      </c>
      <c r="E10" s="38">
        <v>18667.7</v>
      </c>
      <c r="F10" s="38">
        <v>14740</v>
      </c>
      <c r="G10" s="38">
        <v>0</v>
      </c>
      <c r="H10" s="38">
        <v>0</v>
      </c>
      <c r="I10" s="38">
        <v>0</v>
      </c>
      <c r="J10" s="26"/>
      <c r="K10" s="26"/>
      <c r="L10" s="26"/>
      <c r="M10" s="26"/>
      <c r="N10" s="27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29" customFormat="1" ht="18" customHeight="1">
      <c r="A11" s="36" t="s">
        <v>7</v>
      </c>
      <c r="B11" s="37" t="s">
        <v>41</v>
      </c>
      <c r="C11" s="38">
        <v>43.2</v>
      </c>
      <c r="D11" s="38">
        <v>97.6</v>
      </c>
      <c r="E11" s="38">
        <v>16.3</v>
      </c>
      <c r="F11" s="38">
        <v>0.2</v>
      </c>
      <c r="G11" s="38">
        <v>0</v>
      </c>
      <c r="H11" s="38">
        <v>0</v>
      </c>
      <c r="I11" s="38">
        <v>0</v>
      </c>
      <c r="J11" s="26"/>
      <c r="K11" s="26"/>
      <c r="L11" s="26"/>
      <c r="M11" s="26"/>
      <c r="N11" s="2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29" customFormat="1" ht="23.25" customHeight="1">
      <c r="A12" s="36" t="s">
        <v>8</v>
      </c>
      <c r="B12" s="37" t="s">
        <v>42</v>
      </c>
      <c r="C12" s="38">
        <v>8285.9</v>
      </c>
      <c r="D12" s="38">
        <v>8088.8</v>
      </c>
      <c r="E12" s="38">
        <v>7731.8</v>
      </c>
      <c r="F12" s="38">
        <v>6741.1</v>
      </c>
      <c r="G12" s="38">
        <v>6000</v>
      </c>
      <c r="H12" s="38">
        <v>6000</v>
      </c>
      <c r="I12" s="38">
        <v>6000</v>
      </c>
      <c r="J12" s="26"/>
      <c r="K12" s="26"/>
      <c r="L12" s="26"/>
      <c r="M12" s="26"/>
      <c r="N12" s="27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35" customFormat="1" ht="23.25" customHeight="1">
      <c r="A13" s="30" t="s">
        <v>67</v>
      </c>
      <c r="B13" s="19" t="s">
        <v>37</v>
      </c>
      <c r="C13" s="31">
        <f aca="true" t="shared" si="2" ref="C13:I13">C14+C16+C15</f>
        <v>27667.5</v>
      </c>
      <c r="D13" s="31">
        <f t="shared" si="2"/>
        <v>27385.5</v>
      </c>
      <c r="E13" s="31">
        <f t="shared" si="2"/>
        <v>31204.1</v>
      </c>
      <c r="F13" s="31">
        <f t="shared" si="2"/>
        <v>44780.2</v>
      </c>
      <c r="G13" s="31">
        <f t="shared" si="2"/>
        <v>48360</v>
      </c>
      <c r="H13" s="31">
        <f t="shared" si="2"/>
        <v>49370.2</v>
      </c>
      <c r="I13" s="31">
        <f t="shared" si="2"/>
        <v>50304.6</v>
      </c>
      <c r="J13" s="32"/>
      <c r="K13" s="32"/>
      <c r="L13" s="32"/>
      <c r="M13" s="32"/>
      <c r="N13" s="33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s="29" customFormat="1" ht="21.75" customHeight="1">
      <c r="A14" s="36" t="s">
        <v>21</v>
      </c>
      <c r="B14" s="37" t="s">
        <v>36</v>
      </c>
      <c r="C14" s="38">
        <v>9413.5</v>
      </c>
      <c r="D14" s="38">
        <v>9441.3</v>
      </c>
      <c r="E14" s="38">
        <v>13912.3</v>
      </c>
      <c r="F14" s="38">
        <v>12260.2</v>
      </c>
      <c r="G14" s="38">
        <v>14100</v>
      </c>
      <c r="H14" s="38">
        <v>14810.2</v>
      </c>
      <c r="I14" s="38">
        <v>15544.6</v>
      </c>
      <c r="J14" s="26"/>
      <c r="K14" s="26"/>
      <c r="L14" s="26"/>
      <c r="M14" s="26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29" customFormat="1" ht="24.75" customHeight="1">
      <c r="A15" s="36" t="s">
        <v>79</v>
      </c>
      <c r="B15" s="37" t="s">
        <v>81</v>
      </c>
      <c r="C15" s="38">
        <v>0</v>
      </c>
      <c r="D15" s="38">
        <v>0</v>
      </c>
      <c r="E15" s="38">
        <v>0</v>
      </c>
      <c r="F15" s="38">
        <v>14020</v>
      </c>
      <c r="G15" s="38">
        <v>16860</v>
      </c>
      <c r="H15" s="38">
        <v>16860</v>
      </c>
      <c r="I15" s="38">
        <v>16860</v>
      </c>
      <c r="J15" s="26"/>
      <c r="K15" s="26"/>
      <c r="L15" s="26"/>
      <c r="M15" s="26"/>
      <c r="N15" s="2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29" customFormat="1" ht="22.5" customHeight="1">
      <c r="A16" s="36" t="s">
        <v>80</v>
      </c>
      <c r="B16" s="37" t="s">
        <v>35</v>
      </c>
      <c r="C16" s="38">
        <v>18254</v>
      </c>
      <c r="D16" s="38">
        <v>17944.2</v>
      </c>
      <c r="E16" s="38">
        <v>17291.8</v>
      </c>
      <c r="F16" s="38">
        <v>18500</v>
      </c>
      <c r="G16" s="38">
        <v>17400</v>
      </c>
      <c r="H16" s="38">
        <v>17700</v>
      </c>
      <c r="I16" s="38">
        <v>17900</v>
      </c>
      <c r="J16" s="26"/>
      <c r="K16" s="26"/>
      <c r="L16" s="26"/>
      <c r="M16" s="26"/>
      <c r="N16" s="27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35" customFormat="1" ht="19.5" customHeight="1">
      <c r="A17" s="30" t="s">
        <v>22</v>
      </c>
      <c r="B17" s="19" t="s">
        <v>38</v>
      </c>
      <c r="C17" s="31">
        <v>7512.6</v>
      </c>
      <c r="D17" s="31">
        <v>5615.9</v>
      </c>
      <c r="E17" s="31">
        <v>6368.4</v>
      </c>
      <c r="F17" s="31">
        <v>6275</v>
      </c>
      <c r="G17" s="31">
        <v>6320</v>
      </c>
      <c r="H17" s="31">
        <v>6352</v>
      </c>
      <c r="I17" s="31">
        <v>6385</v>
      </c>
      <c r="J17" s="32"/>
      <c r="K17" s="32"/>
      <c r="L17" s="32"/>
      <c r="M17" s="32"/>
      <c r="N17" s="33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s="29" customFormat="1" ht="24" customHeight="1">
      <c r="A18" s="30" t="s">
        <v>69</v>
      </c>
      <c r="B18" s="19" t="s">
        <v>68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26"/>
      <c r="K18" s="26"/>
      <c r="L18" s="26"/>
      <c r="M18" s="26"/>
      <c r="N18" s="2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29" customFormat="1" ht="30" customHeight="1">
      <c r="A19" s="30" t="s">
        <v>0</v>
      </c>
      <c r="B19" s="19"/>
      <c r="C19" s="31">
        <f>C6+C7+C8+C13+C17+C18</f>
        <v>618930.7</v>
      </c>
      <c r="D19" s="31">
        <f aca="true" t="shared" si="3" ref="D19:I19">D6+D7+D8+D13+D17</f>
        <v>656500.3</v>
      </c>
      <c r="E19" s="31">
        <f t="shared" si="3"/>
        <v>738423.8999999999</v>
      </c>
      <c r="F19" s="31">
        <f t="shared" si="3"/>
        <v>852553.8999999999</v>
      </c>
      <c r="G19" s="31">
        <f t="shared" si="3"/>
        <v>873622.7000000001</v>
      </c>
      <c r="H19" s="31">
        <f t="shared" si="3"/>
        <v>866316.1</v>
      </c>
      <c r="I19" s="31">
        <f t="shared" si="3"/>
        <v>902757.9</v>
      </c>
      <c r="J19" s="32"/>
      <c r="K19" s="32"/>
      <c r="L19" s="32"/>
      <c r="M19" s="32"/>
      <c r="N19" s="33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s="29" customFormat="1" ht="49.5" customHeight="1">
      <c r="A20" s="30" t="s">
        <v>23</v>
      </c>
      <c r="B20" s="19" t="s">
        <v>44</v>
      </c>
      <c r="C20" s="31">
        <f aca="true" t="shared" si="4" ref="C20:I20">C21+C22+C23</f>
        <v>112942</v>
      </c>
      <c r="D20" s="31">
        <f>D21+D22+D23</f>
        <v>102089.59999999999</v>
      </c>
      <c r="E20" s="31">
        <f>E21+E22+E23</f>
        <v>102098.8</v>
      </c>
      <c r="F20" s="31">
        <f>F21+F22+F23</f>
        <v>94966</v>
      </c>
      <c r="G20" s="31">
        <f t="shared" si="4"/>
        <v>96153.9</v>
      </c>
      <c r="H20" s="31">
        <f t="shared" si="4"/>
        <v>89037.3</v>
      </c>
      <c r="I20" s="31">
        <f t="shared" si="4"/>
        <v>88652.33</v>
      </c>
      <c r="J20" s="32"/>
      <c r="K20" s="32"/>
      <c r="L20" s="32"/>
      <c r="M20" s="32"/>
      <c r="N20" s="33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s="42" customFormat="1" ht="34.5" customHeight="1">
      <c r="A21" s="36" t="s">
        <v>29</v>
      </c>
      <c r="B21" s="37" t="s">
        <v>45</v>
      </c>
      <c r="C21" s="39">
        <v>82755.2</v>
      </c>
      <c r="D21" s="39">
        <v>71778.4</v>
      </c>
      <c r="E21" s="39">
        <v>72428.8</v>
      </c>
      <c r="F21" s="39">
        <v>69121.5</v>
      </c>
      <c r="G21" s="39">
        <v>70659.8</v>
      </c>
      <c r="H21" s="39">
        <v>69481.5</v>
      </c>
      <c r="I21" s="39">
        <v>69687.5</v>
      </c>
      <c r="J21" s="40"/>
      <c r="K21" s="40"/>
      <c r="L21" s="40"/>
      <c r="M21" s="40"/>
      <c r="N21" s="40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29" customFormat="1" ht="25.5" customHeight="1">
      <c r="A22" s="36" t="s">
        <v>30</v>
      </c>
      <c r="B22" s="37" t="s">
        <v>46</v>
      </c>
      <c r="C22" s="39">
        <v>28886.8</v>
      </c>
      <c r="D22" s="39">
        <v>29594.7</v>
      </c>
      <c r="E22" s="39">
        <v>29070.7</v>
      </c>
      <c r="F22" s="39">
        <v>25794.4</v>
      </c>
      <c r="G22" s="39">
        <v>25444.1</v>
      </c>
      <c r="H22" s="39">
        <v>19505.8</v>
      </c>
      <c r="I22" s="39">
        <v>18914.83</v>
      </c>
      <c r="J22" s="26"/>
      <c r="K22" s="26"/>
      <c r="L22" s="26"/>
      <c r="M22" s="26"/>
      <c r="N22" s="27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s="29" customFormat="1" ht="44.25" customHeight="1">
      <c r="A23" s="36" t="s">
        <v>28</v>
      </c>
      <c r="B23" s="37" t="s">
        <v>70</v>
      </c>
      <c r="C23" s="39">
        <f>1197.4+102.6</f>
        <v>1300</v>
      </c>
      <c r="D23" s="39">
        <f>88.2+628.3</f>
        <v>716.5</v>
      </c>
      <c r="E23" s="39">
        <f>170.3+429</f>
        <v>599.3</v>
      </c>
      <c r="F23" s="39">
        <v>50.1</v>
      </c>
      <c r="G23" s="39">
        <v>50</v>
      </c>
      <c r="H23" s="39">
        <v>50</v>
      </c>
      <c r="I23" s="39">
        <v>50</v>
      </c>
      <c r="J23" s="26"/>
      <c r="K23" s="26"/>
      <c r="L23" s="26"/>
      <c r="M23" s="26"/>
      <c r="N23" s="27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s="35" customFormat="1" ht="36.75" customHeight="1">
      <c r="A24" s="30" t="s">
        <v>10</v>
      </c>
      <c r="B24" s="19" t="s">
        <v>47</v>
      </c>
      <c r="C24" s="43">
        <v>1263.4</v>
      </c>
      <c r="D24" s="43">
        <v>2880.3</v>
      </c>
      <c r="E24" s="43">
        <v>1365.2</v>
      </c>
      <c r="F24" s="43">
        <v>1350</v>
      </c>
      <c r="G24" s="43">
        <v>1246.5</v>
      </c>
      <c r="H24" s="43">
        <v>1246.5</v>
      </c>
      <c r="I24" s="43">
        <v>1246.5</v>
      </c>
      <c r="J24" s="32"/>
      <c r="K24" s="32"/>
      <c r="L24" s="32"/>
      <c r="M24" s="32"/>
      <c r="N24" s="33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s="35" customFormat="1" ht="49.5" customHeight="1">
      <c r="A25" s="30" t="s">
        <v>66</v>
      </c>
      <c r="B25" s="19" t="s">
        <v>48</v>
      </c>
      <c r="C25" s="31">
        <f aca="true" t="shared" si="5" ref="C25:I25">C26+C27</f>
        <v>4502.799999999999</v>
      </c>
      <c r="D25" s="31">
        <f t="shared" si="5"/>
        <v>3679.7000000000003</v>
      </c>
      <c r="E25" s="31">
        <f t="shared" si="5"/>
        <v>1003.7</v>
      </c>
      <c r="F25" s="31">
        <f t="shared" si="5"/>
        <v>2835.7</v>
      </c>
      <c r="G25" s="31">
        <f t="shared" si="5"/>
        <v>2891.4</v>
      </c>
      <c r="H25" s="31">
        <f t="shared" si="5"/>
        <v>2891.4</v>
      </c>
      <c r="I25" s="31">
        <f t="shared" si="5"/>
        <v>2891.4</v>
      </c>
      <c r="J25" s="32"/>
      <c r="K25" s="32"/>
      <c r="L25" s="32"/>
      <c r="M25" s="32"/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s="29" customFormat="1" ht="23.25" customHeight="1">
      <c r="A26" s="36" t="s">
        <v>62</v>
      </c>
      <c r="B26" s="37" t="s">
        <v>61</v>
      </c>
      <c r="C26" s="39">
        <v>119.4</v>
      </c>
      <c r="D26" s="39">
        <v>83.4</v>
      </c>
      <c r="E26" s="39">
        <v>68.5</v>
      </c>
      <c r="F26" s="39">
        <v>35.7</v>
      </c>
      <c r="G26" s="39">
        <v>0</v>
      </c>
      <c r="H26" s="39">
        <v>0</v>
      </c>
      <c r="I26" s="39">
        <v>0</v>
      </c>
      <c r="J26" s="26"/>
      <c r="K26" s="26"/>
      <c r="L26" s="26"/>
      <c r="M26" s="26"/>
      <c r="N26" s="27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s="29" customFormat="1" ht="30.75" customHeight="1">
      <c r="A27" s="36" t="s">
        <v>63</v>
      </c>
      <c r="B27" s="37" t="s">
        <v>64</v>
      </c>
      <c r="C27" s="39">
        <v>4383.4</v>
      </c>
      <c r="D27" s="39">
        <v>3596.3</v>
      </c>
      <c r="E27" s="39">
        <v>935.2</v>
      </c>
      <c r="F27" s="39">
        <v>2800</v>
      </c>
      <c r="G27" s="39">
        <v>2891.4</v>
      </c>
      <c r="H27" s="39">
        <v>2891.4</v>
      </c>
      <c r="I27" s="39">
        <v>2891.4</v>
      </c>
      <c r="J27" s="26"/>
      <c r="K27" s="26"/>
      <c r="L27" s="26"/>
      <c r="M27" s="26"/>
      <c r="N27" s="27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s="29" customFormat="1" ht="49.5" customHeight="1">
      <c r="A28" s="30" t="s">
        <v>13</v>
      </c>
      <c r="B28" s="19" t="s">
        <v>49</v>
      </c>
      <c r="C28" s="31">
        <f aca="true" t="shared" si="6" ref="C28:I28">(C29+C30+C31)</f>
        <v>37191.3</v>
      </c>
      <c r="D28" s="31">
        <f>(D29+D30+D31)</f>
        <v>34530</v>
      </c>
      <c r="E28" s="31">
        <f>(E29+E30+E31)</f>
        <v>54523.3</v>
      </c>
      <c r="F28" s="31">
        <f>(F29+F30+F31)</f>
        <v>39909.8</v>
      </c>
      <c r="G28" s="31">
        <f t="shared" si="6"/>
        <v>55029.1</v>
      </c>
      <c r="H28" s="31">
        <f t="shared" si="6"/>
        <v>48962</v>
      </c>
      <c r="I28" s="31">
        <f t="shared" si="6"/>
        <v>31061.8</v>
      </c>
      <c r="J28" s="26"/>
      <c r="K28" s="26"/>
      <c r="L28" s="26"/>
      <c r="M28" s="26"/>
      <c r="N28" s="27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29" customFormat="1" ht="29.25" customHeight="1">
      <c r="A29" s="36" t="s">
        <v>11</v>
      </c>
      <c r="B29" s="37" t="s">
        <v>51</v>
      </c>
      <c r="C29" s="39">
        <v>29253.9</v>
      </c>
      <c r="D29" s="39">
        <v>26437.6</v>
      </c>
      <c r="E29" s="39">
        <v>32469.7</v>
      </c>
      <c r="F29" s="39">
        <v>34000</v>
      </c>
      <c r="G29" s="39">
        <v>31000</v>
      </c>
      <c r="H29" s="39">
        <v>30503</v>
      </c>
      <c r="I29" s="39">
        <v>30504</v>
      </c>
      <c r="J29" s="26"/>
      <c r="K29" s="26"/>
      <c r="L29" s="26"/>
      <c r="M29" s="26"/>
      <c r="N29" s="27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29" customFormat="1" ht="29.25" customHeight="1">
      <c r="A30" s="36" t="s">
        <v>12</v>
      </c>
      <c r="B30" s="37" t="s">
        <v>51</v>
      </c>
      <c r="C30" s="39">
        <v>5324.5</v>
      </c>
      <c r="D30" s="39">
        <v>4324.7</v>
      </c>
      <c r="E30" s="39">
        <v>19100.3</v>
      </c>
      <c r="F30" s="39">
        <v>2730</v>
      </c>
      <c r="G30" s="39">
        <v>21045.6</v>
      </c>
      <c r="H30" s="39">
        <v>17901.2</v>
      </c>
      <c r="I30" s="39">
        <v>0</v>
      </c>
      <c r="J30" s="26"/>
      <c r="K30" s="26"/>
      <c r="L30" s="26"/>
      <c r="M30" s="26"/>
      <c r="N30" s="27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s="29" customFormat="1" ht="27" customHeight="1">
      <c r="A31" s="36" t="s">
        <v>20</v>
      </c>
      <c r="B31" s="37" t="s">
        <v>50</v>
      </c>
      <c r="C31" s="39">
        <v>2612.9</v>
      </c>
      <c r="D31" s="39">
        <v>3767.7</v>
      </c>
      <c r="E31" s="39">
        <v>2953.3</v>
      </c>
      <c r="F31" s="39">
        <v>3179.8</v>
      </c>
      <c r="G31" s="39">
        <v>2983.5</v>
      </c>
      <c r="H31" s="39">
        <v>557.8</v>
      </c>
      <c r="I31" s="39">
        <v>557.8</v>
      </c>
      <c r="J31" s="26"/>
      <c r="K31" s="26"/>
      <c r="L31" s="26"/>
      <c r="M31" s="26"/>
      <c r="N31" s="27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s="35" customFormat="1" ht="23.25" customHeight="1">
      <c r="A32" s="30" t="s">
        <v>2</v>
      </c>
      <c r="B32" s="19" t="s">
        <v>52</v>
      </c>
      <c r="C32" s="43">
        <v>14596.7</v>
      </c>
      <c r="D32" s="43">
        <v>11958.9</v>
      </c>
      <c r="E32" s="43">
        <v>10426.2</v>
      </c>
      <c r="F32" s="43">
        <v>6500</v>
      </c>
      <c r="G32" s="43">
        <v>2434.1</v>
      </c>
      <c r="H32" s="43">
        <v>2089.3</v>
      </c>
      <c r="I32" s="43">
        <v>2023.6</v>
      </c>
      <c r="J32" s="32"/>
      <c r="K32" s="32"/>
      <c r="L32" s="32"/>
      <c r="M32" s="32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s="35" customFormat="1" ht="23.25" customHeight="1">
      <c r="A33" s="30" t="s">
        <v>3</v>
      </c>
      <c r="B33" s="19" t="s">
        <v>53</v>
      </c>
      <c r="C33" s="43">
        <v>50.5</v>
      </c>
      <c r="D33" s="43">
        <v>82.8</v>
      </c>
      <c r="E33" s="43">
        <v>133.7</v>
      </c>
      <c r="F33" s="43">
        <v>75</v>
      </c>
      <c r="G33" s="43">
        <v>0</v>
      </c>
      <c r="H33" s="43">
        <v>0</v>
      </c>
      <c r="I33" s="43">
        <v>0</v>
      </c>
      <c r="J33" s="32"/>
      <c r="K33" s="32"/>
      <c r="L33" s="32"/>
      <c r="M33" s="32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s="48" customFormat="1" ht="30.75" customHeight="1">
      <c r="A34" s="30" t="s">
        <v>1</v>
      </c>
      <c r="B34" s="19"/>
      <c r="C34" s="43">
        <f aca="true" t="shared" si="7" ref="C34:I34">C20+C24+C25+C28+C32+C33</f>
        <v>170546.7</v>
      </c>
      <c r="D34" s="31">
        <f>D20+D24+D25+D28+D32+D33</f>
        <v>155221.29999999996</v>
      </c>
      <c r="E34" s="31">
        <f>E20+E24+E25+E28+E32+E33</f>
        <v>169550.90000000002</v>
      </c>
      <c r="F34" s="31">
        <f>F20+F24+F25+F28+F32+F33</f>
        <v>145636.5</v>
      </c>
      <c r="G34" s="31">
        <f t="shared" si="7"/>
        <v>157755</v>
      </c>
      <c r="H34" s="31">
        <f t="shared" si="7"/>
        <v>144226.5</v>
      </c>
      <c r="I34" s="31">
        <f t="shared" si="7"/>
        <v>125875.63</v>
      </c>
      <c r="J34" s="44"/>
      <c r="K34" s="44"/>
      <c r="L34" s="44"/>
      <c r="M34" s="45"/>
      <c r="N34" s="46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s="48" customFormat="1" ht="36.75" customHeight="1">
      <c r="A35" s="30" t="s">
        <v>55</v>
      </c>
      <c r="B35" s="19" t="s">
        <v>54</v>
      </c>
      <c r="C35" s="31">
        <f aca="true" t="shared" si="8" ref="C35:I35">C40+C39+C38+C37+C36</f>
        <v>2282370.3</v>
      </c>
      <c r="D35" s="31">
        <f>D40+D39+D38+D37+D36</f>
        <v>2594785.7</v>
      </c>
      <c r="E35" s="31">
        <f>E40+E39+E38+E37+E36</f>
        <v>2716345.7</v>
      </c>
      <c r="F35" s="31">
        <f>F40+F39+F38+F37+F36</f>
        <v>170576.6</v>
      </c>
      <c r="G35" s="31">
        <f t="shared" si="8"/>
        <v>2173986.8</v>
      </c>
      <c r="H35" s="31">
        <f t="shared" si="8"/>
        <v>1965353.7000000002</v>
      </c>
      <c r="I35" s="31">
        <f t="shared" si="8"/>
        <v>1982003.2999999998</v>
      </c>
      <c r="J35" s="45"/>
      <c r="K35" s="45"/>
      <c r="L35" s="45"/>
      <c r="M35" s="45"/>
      <c r="N35" s="46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24.75" customHeight="1">
      <c r="A36" s="36" t="s">
        <v>24</v>
      </c>
      <c r="B36" s="37" t="s">
        <v>75</v>
      </c>
      <c r="C36" s="38">
        <v>627670</v>
      </c>
      <c r="D36" s="38">
        <v>499768.5</v>
      </c>
      <c r="E36" s="38">
        <v>661041.4</v>
      </c>
      <c r="F36" s="49">
        <v>0</v>
      </c>
      <c r="G36" s="38">
        <v>453421.6</v>
      </c>
      <c r="H36" s="38">
        <v>372562.8</v>
      </c>
      <c r="I36" s="38">
        <v>388441.9</v>
      </c>
      <c r="J36" s="50"/>
      <c r="K36" s="50"/>
      <c r="L36" s="50"/>
      <c r="M36" s="50"/>
      <c r="N36" s="51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22.5" customHeight="1">
      <c r="A37" s="36" t="s">
        <v>25</v>
      </c>
      <c r="B37" s="37" t="s">
        <v>76</v>
      </c>
      <c r="C37" s="38">
        <v>393868.6</v>
      </c>
      <c r="D37" s="38">
        <v>736132.9</v>
      </c>
      <c r="E37" s="38">
        <v>605419.5</v>
      </c>
      <c r="F37" s="49">
        <v>0</v>
      </c>
      <c r="G37" s="38">
        <v>161956.8</v>
      </c>
      <c r="H37" s="38">
        <v>129656.1</v>
      </c>
      <c r="I37" s="38">
        <v>109296</v>
      </c>
      <c r="J37" s="50"/>
      <c r="K37" s="50"/>
      <c r="L37" s="50"/>
      <c r="M37" s="50"/>
      <c r="N37" s="51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21.75" customHeight="1">
      <c r="A38" s="36" t="s">
        <v>26</v>
      </c>
      <c r="B38" s="37" t="s">
        <v>77</v>
      </c>
      <c r="C38" s="38">
        <v>1184358.8</v>
      </c>
      <c r="D38" s="38">
        <v>1263999</v>
      </c>
      <c r="E38" s="38">
        <v>1346884.8</v>
      </c>
      <c r="F38" s="49">
        <v>0</v>
      </c>
      <c r="G38" s="38">
        <v>1485509.5</v>
      </c>
      <c r="H38" s="38">
        <v>1460124.2</v>
      </c>
      <c r="I38" s="38">
        <v>1481439.4</v>
      </c>
      <c r="J38" s="50"/>
      <c r="K38" s="50"/>
      <c r="L38" s="50"/>
      <c r="M38" s="50"/>
      <c r="N38" s="51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23.25" customHeight="1">
      <c r="A39" s="36" t="s">
        <v>27</v>
      </c>
      <c r="B39" s="53" t="s">
        <v>78</v>
      </c>
      <c r="C39" s="38">
        <v>7869.4</v>
      </c>
      <c r="D39" s="38">
        <v>42791.2</v>
      </c>
      <c r="E39" s="38">
        <v>22662</v>
      </c>
      <c r="F39" s="49">
        <v>0</v>
      </c>
      <c r="G39" s="38">
        <v>73098.9</v>
      </c>
      <c r="H39" s="38">
        <v>3010.6</v>
      </c>
      <c r="I39" s="38">
        <v>2826</v>
      </c>
      <c r="J39" s="50"/>
      <c r="K39" s="50"/>
      <c r="L39" s="50"/>
      <c r="M39" s="50"/>
      <c r="N39" s="51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44.25" customHeight="1">
      <c r="A40" s="36" t="s">
        <v>56</v>
      </c>
      <c r="B40" s="37" t="s">
        <v>83</v>
      </c>
      <c r="C40" s="38">
        <f>81355.7+215.5+0.6-12968.3</f>
        <v>68603.5</v>
      </c>
      <c r="D40" s="38">
        <f>D41-3094</f>
        <v>52094.1</v>
      </c>
      <c r="E40" s="38">
        <f>E41-671.4</f>
        <v>80338</v>
      </c>
      <c r="F40" s="38">
        <f>F41-2070.5</f>
        <v>170576.6</v>
      </c>
      <c r="G40" s="38">
        <v>0</v>
      </c>
      <c r="H40" s="38">
        <v>0</v>
      </c>
      <c r="I40" s="38">
        <v>0</v>
      </c>
      <c r="J40" s="50"/>
      <c r="K40" s="50"/>
      <c r="L40" s="50"/>
      <c r="M40" s="50"/>
      <c r="N40" s="51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49.5" customHeight="1">
      <c r="A41" s="36" t="s">
        <v>15</v>
      </c>
      <c r="B41" s="37" t="s">
        <v>82</v>
      </c>
      <c r="C41" s="38">
        <v>81355.7</v>
      </c>
      <c r="D41" s="38">
        <v>55188.1</v>
      </c>
      <c r="E41" s="38">
        <v>81009.4</v>
      </c>
      <c r="F41" s="38">
        <v>172647.1</v>
      </c>
      <c r="G41" s="38">
        <v>0</v>
      </c>
      <c r="H41" s="38">
        <v>0</v>
      </c>
      <c r="I41" s="38">
        <v>0</v>
      </c>
      <c r="J41" s="50"/>
      <c r="K41" s="50"/>
      <c r="L41" s="50"/>
      <c r="M41" s="50"/>
      <c r="N41" s="51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s="17" customFormat="1" ht="24.75" customHeight="1">
      <c r="A42" s="30" t="s">
        <v>59</v>
      </c>
      <c r="B42" s="19" t="s">
        <v>60</v>
      </c>
      <c r="C42" s="31">
        <f aca="true" t="shared" si="9" ref="C42:I42">C35+C5</f>
        <v>3071847.6999999997</v>
      </c>
      <c r="D42" s="31">
        <f t="shared" si="9"/>
        <v>3406507.3000000003</v>
      </c>
      <c r="E42" s="31">
        <f t="shared" si="9"/>
        <v>3624320.5</v>
      </c>
      <c r="F42" s="31">
        <f t="shared" si="9"/>
        <v>1168767</v>
      </c>
      <c r="G42" s="31">
        <f t="shared" si="9"/>
        <v>3205364.5</v>
      </c>
      <c r="H42" s="31">
        <f t="shared" si="9"/>
        <v>2975896.3000000003</v>
      </c>
      <c r="I42" s="31">
        <f t="shared" si="9"/>
        <v>3010636.83</v>
      </c>
      <c r="J42" s="54"/>
      <c r="K42" s="54"/>
      <c r="L42" s="54"/>
      <c r="M42" s="54"/>
      <c r="N42" s="5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</sheetData>
  <sheetProtection/>
  <mergeCells count="3">
    <mergeCell ref="A3:A4"/>
    <mergeCell ref="A1:I1"/>
    <mergeCell ref="G3:I3"/>
  </mergeCells>
  <printOptions/>
  <pageMargins left="0.4330708661417323" right="0.15748031496062992" top="0.4724409448818898" bottom="0.15748031496062992" header="0.31496062992125984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2020-11-26T05:38:29Z</cp:lastPrinted>
  <dcterms:created xsi:type="dcterms:W3CDTF">1996-10-08T23:32:33Z</dcterms:created>
  <dcterms:modified xsi:type="dcterms:W3CDTF">2020-11-26T05:39:00Z</dcterms:modified>
  <cp:category/>
  <cp:version/>
  <cp:contentType/>
  <cp:contentStatus/>
</cp:coreProperties>
</file>