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2 к пояснит.записке" sheetId="1" r:id="rId1"/>
  </sheets>
  <definedNames>
    <definedName name="_xlnm.Print_Area" localSheetId="0">'Приложение 2 к пояснит.записке'!$A$1:$H$35</definedName>
  </definedNames>
  <calcPr fullCalcOnLoad="1"/>
</workbook>
</file>

<file path=xl/sharedStrings.xml><?xml version="1.0" encoding="utf-8"?>
<sst xmlns="http://schemas.openxmlformats.org/spreadsheetml/2006/main" count="40" uniqueCount="36">
  <si>
    <t>ВСЕГО СУБСИДИЙ:</t>
  </si>
  <si>
    <t>окружные</t>
  </si>
  <si>
    <t>федеральные</t>
  </si>
  <si>
    <t>в т.ч. КАПИТАЛЬНОЕ СТРОИТЕЛЬСТВО:</t>
  </si>
  <si>
    <t>в т.ч. ПРОЧИЕ СУБСИДИИ:</t>
  </si>
  <si>
    <t>Субсидии на обеспечение функционирования и развития систем видеонаблюдения в сфере общественного порядка</t>
  </si>
  <si>
    <t>Субсидии на создание условий для деятельности народных дружин</t>
  </si>
  <si>
    <t>Субсидии на поддержку малого и среднего предпринимательства</t>
  </si>
  <si>
    <t>Субсидии на реализацию полномочий в сфере жилищно-коммунального комплекса</t>
  </si>
  <si>
    <t>Проект 2021 года</t>
  </si>
  <si>
    <t>(тыс. рублей)</t>
  </si>
  <si>
    <t xml:space="preserve">Наименование </t>
  </si>
  <si>
    <t xml:space="preserve">                                                                                    Приложение 2                                                                                к пояснительной записке                                                                                                                                                                                                                                          </t>
  </si>
  <si>
    <t>Проект 2022 года</t>
  </si>
  <si>
    <t>Субсидии для реализации полномочий в области жилищных отношений</t>
  </si>
  <si>
    <t>Субсидии для реализации полномочий в области жилищного строительства</t>
  </si>
  <si>
    <t>Субсидии на реализацию мероприятий по обеспечению жильем молодых семей (окружной бюджет)</t>
  </si>
  <si>
    <t xml:space="preserve">Субсидии на организацию предоставления государственных услуг в многофункциональных центрах предоставления государственных и муниципальных услуг 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</si>
  <si>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</si>
  <si>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</si>
  <si>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Субсидии бюджетам на реализацию программ формирования современной городской среды (окружной бюджет)</t>
  </si>
  <si>
    <t>Первоначальный план на 2020 год</t>
  </si>
  <si>
    <t>Откл-е                                                                     (Проект 2021-Перв.план 2020)</t>
  </si>
  <si>
    <t>Откл-е                                                                     (Проект 2022-Проект 2021)</t>
  </si>
  <si>
    <t>Проект 2023 года</t>
  </si>
  <si>
    <t>Откл-е                                                                     (Проект 2023- Проект 2022)</t>
  </si>
  <si>
    <t>Субсидии на развитие сферы культуры в муниципальных образованиях Ханты-Мансийского автономного округа-Югры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</si>
  <si>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</si>
  <si>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софинансирование расходов муниципальных образований по развитию сети спортивных объектов шаговой доступности</t>
  </si>
  <si>
    <t xml:space="preserve">Субсидии на возмещение расходов организации за доставку населению сжиженного газа для бытовых нужд </t>
  </si>
  <si>
    <t>Субсидии бюджетам на реализацию программ формирования современной городской среды (федеральный бюджет)</t>
  </si>
  <si>
    <t>Субсидии на государственную поддержку отрасли культуры (окружной бюджет)</t>
  </si>
  <si>
    <t>Субсидии на государственную поддержку отрасли культуры (федеральный бюджет)</t>
  </si>
  <si>
    <t>Субсидии из бюджета Ханты-Мансийского автономного округа-Югры бюджетам муниципальных образований Ханты-Мансийского автономного округа-Югры для реализации полномочий в области градостроительной деятельности, строительных и жилищных отношений</t>
  </si>
  <si>
    <t xml:space="preserve">Субсидии на реализацию мероприятий по обеспечению жильем молодых семей (федеральный бюджет)   </t>
  </si>
  <si>
    <t>Субсидии  бюджета городского округа Урай на софинансирование расходов из бюджета автономного округа на 2021 год и на плановый период 2022 и 2023 годов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</si>
</sst>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  <numFmt numFmtId="183" formatCode="0000"/>
    <numFmt numFmtId="184" formatCode="#,##0.0"/>
    <numFmt numFmtId="185" formatCode="_-* #,##0.0_р_._-;\-* #,##0.0_р_._-;_-* &quot;-&quot;??_р_._-;_-@_-"/>
    <numFmt numFmtId="186" formatCode="_-* #,##0.0_р_._-;\-* #,##0.0_р_._-;_-* &quot;-&quot;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_р_._-;\-* #,##0.00_р_._-;_-* &quot;-&quot;?_р_._-;_-@_-"/>
    <numFmt numFmtId="194" formatCode="_(* #,##0.000_);_(* \(#,##0.000\);_(* &quot;-&quot;??_);_(@_)"/>
    <numFmt numFmtId="195" formatCode="_-* #,##0.0\ _₽_-;\-* #,##0.0\ _₽_-;_-* &quot;-&quot;?\ _₽_-;_-@_-"/>
    <numFmt numFmtId="196" formatCode="000"/>
    <numFmt numFmtId="197" formatCode="#,##0.00_ ;\-#,##0.00\ 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16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184" fontId="2" fillId="0" borderId="0" xfId="0" applyNumberFormat="1" applyFont="1" applyBorder="1" applyAlignment="1">
      <alignment horizontal="right" vertical="top" wrapText="1"/>
    </xf>
    <xf numFmtId="184" fontId="1" fillId="0" borderId="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 wrapText="1"/>
    </xf>
    <xf numFmtId="184" fontId="1" fillId="0" borderId="11" xfId="61" applyNumberFormat="1" applyFont="1" applyFill="1" applyBorder="1" applyAlignment="1">
      <alignment horizontal="center" vertical="center"/>
    </xf>
    <xf numFmtId="179" fontId="1" fillId="0" borderId="0" xfId="6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1" fillId="0" borderId="11" xfId="0" applyNumberFormat="1" applyFont="1" applyFill="1" applyBorder="1" applyAlignment="1">
      <alignment horizontal="center" vertical="center"/>
    </xf>
    <xf numFmtId="179" fontId="7" fillId="0" borderId="0" xfId="6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4" fontId="1" fillId="25" borderId="11" xfId="61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1" xfId="61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184" fontId="1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80" zoomScaleSheetLayoutView="80" zoomScalePageLayoutView="0" workbookViewId="0" topLeftCell="A1">
      <pane xSplit="8" ySplit="6" topLeftCell="I13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1" sqref="A1:H35"/>
    </sheetView>
  </sheetViews>
  <sheetFormatPr defaultColWidth="9.140625" defaultRowHeight="12.75"/>
  <cols>
    <col min="1" max="1" width="132.7109375" style="1" customWidth="1"/>
    <col min="2" max="2" width="21.140625" style="3" customWidth="1"/>
    <col min="3" max="3" width="15.7109375" style="3" customWidth="1"/>
    <col min="4" max="4" width="16.57421875" style="4" customWidth="1"/>
    <col min="5" max="5" width="15.140625" style="3" customWidth="1"/>
    <col min="6" max="6" width="16.57421875" style="4" customWidth="1"/>
    <col min="7" max="7" width="15.28125" style="3" customWidth="1"/>
    <col min="8" max="8" width="16.00390625" style="4" customWidth="1"/>
    <col min="9" max="9" width="13.57421875" style="1" customWidth="1"/>
    <col min="10" max="16384" width="9.140625" style="1" customWidth="1"/>
  </cols>
  <sheetData>
    <row r="1" spans="5:8" ht="49.5" customHeight="1">
      <c r="E1" s="23" t="s">
        <v>12</v>
      </c>
      <c r="F1" s="23"/>
      <c r="G1" s="23"/>
      <c r="H1" s="23"/>
    </row>
    <row r="2" spans="6:8" ht="12" customHeight="1">
      <c r="F2" s="2"/>
      <c r="G2" s="2"/>
      <c r="H2" s="2"/>
    </row>
    <row r="3" spans="1:8" ht="19.5" customHeight="1">
      <c r="A3" s="24" t="s">
        <v>35</v>
      </c>
      <c r="B3" s="24"/>
      <c r="C3" s="24"/>
      <c r="D3" s="24"/>
      <c r="E3" s="24"/>
      <c r="F3" s="24"/>
      <c r="G3" s="24"/>
      <c r="H3" s="24"/>
    </row>
    <row r="4" spans="1:8" ht="13.5" customHeight="1">
      <c r="A4" s="6"/>
      <c r="B4" s="5"/>
      <c r="C4" s="5"/>
      <c r="D4" s="7"/>
      <c r="E4" s="5"/>
      <c r="F4" s="7"/>
      <c r="G4" s="5"/>
      <c r="H4" s="8" t="s">
        <v>10</v>
      </c>
    </row>
    <row r="5" spans="1:8" s="12" customFormat="1" ht="13.5" customHeight="1">
      <c r="A5" s="25" t="s">
        <v>11</v>
      </c>
      <c r="B5" s="26" t="s">
        <v>21</v>
      </c>
      <c r="C5" s="26" t="s">
        <v>9</v>
      </c>
      <c r="D5" s="26" t="s">
        <v>22</v>
      </c>
      <c r="E5" s="26" t="s">
        <v>13</v>
      </c>
      <c r="F5" s="26" t="s">
        <v>23</v>
      </c>
      <c r="G5" s="26" t="s">
        <v>24</v>
      </c>
      <c r="H5" s="26" t="s">
        <v>25</v>
      </c>
    </row>
    <row r="6" spans="1:8" s="12" customFormat="1" ht="55.5" customHeight="1">
      <c r="A6" s="25"/>
      <c r="B6" s="27"/>
      <c r="C6" s="27"/>
      <c r="D6" s="27"/>
      <c r="E6" s="27"/>
      <c r="F6" s="27"/>
      <c r="G6" s="27"/>
      <c r="H6" s="27"/>
    </row>
    <row r="7" spans="1:12" s="12" customFormat="1" ht="21" customHeight="1">
      <c r="A7" s="9" t="s">
        <v>8</v>
      </c>
      <c r="B7" s="10">
        <v>50000</v>
      </c>
      <c r="C7" s="10">
        <v>27329.8</v>
      </c>
      <c r="D7" s="10">
        <f aca="true" t="shared" si="0" ref="D7:D35">C7-B7</f>
        <v>-22670.2</v>
      </c>
      <c r="E7" s="10">
        <v>15469.6</v>
      </c>
      <c r="F7" s="10">
        <f aca="true" t="shared" si="1" ref="F7:F35">E7-C7</f>
        <v>-11860.199999999999</v>
      </c>
      <c r="G7" s="10">
        <v>9866.5</v>
      </c>
      <c r="H7" s="10">
        <f aca="true" t="shared" si="2" ref="H7:H35">G7-E7</f>
        <v>-5603.1</v>
      </c>
      <c r="I7" s="11"/>
      <c r="J7" s="11"/>
      <c r="K7" s="11"/>
      <c r="L7" s="11"/>
    </row>
    <row r="8" spans="1:12" s="12" customFormat="1" ht="25.5" customHeight="1">
      <c r="A8" s="9" t="s">
        <v>29</v>
      </c>
      <c r="B8" s="10">
        <v>0</v>
      </c>
      <c r="C8" s="10">
        <v>156</v>
      </c>
      <c r="D8" s="10">
        <f t="shared" si="0"/>
        <v>156</v>
      </c>
      <c r="E8" s="10">
        <v>162</v>
      </c>
      <c r="F8" s="10">
        <f t="shared" si="1"/>
        <v>6</v>
      </c>
      <c r="G8" s="10">
        <v>169</v>
      </c>
      <c r="H8" s="10">
        <f t="shared" si="2"/>
        <v>7</v>
      </c>
      <c r="I8" s="11"/>
      <c r="J8" s="11"/>
      <c r="K8" s="11"/>
      <c r="L8" s="11"/>
    </row>
    <row r="9" spans="1:12" s="12" customFormat="1" ht="21.75" customHeight="1">
      <c r="A9" s="9" t="s">
        <v>20</v>
      </c>
      <c r="B9" s="10">
        <v>9582</v>
      </c>
      <c r="C9" s="10">
        <v>8579.5</v>
      </c>
      <c r="D9" s="10">
        <f t="shared" si="0"/>
        <v>-1002.5</v>
      </c>
      <c r="E9" s="10">
        <v>8943.5</v>
      </c>
      <c r="F9" s="10">
        <f t="shared" si="1"/>
        <v>364</v>
      </c>
      <c r="G9" s="10">
        <v>8943.5</v>
      </c>
      <c r="H9" s="10">
        <f t="shared" si="2"/>
        <v>0</v>
      </c>
      <c r="I9" s="11"/>
      <c r="J9" s="11"/>
      <c r="K9" s="11"/>
      <c r="L9" s="11"/>
    </row>
    <row r="10" spans="1:12" s="12" customFormat="1" ht="30.75" customHeight="1">
      <c r="A10" s="9" t="s">
        <v>30</v>
      </c>
      <c r="B10" s="10">
        <v>6126.1</v>
      </c>
      <c r="C10" s="10">
        <v>5485.3</v>
      </c>
      <c r="D10" s="10">
        <f t="shared" si="0"/>
        <v>-640.8000000000002</v>
      </c>
      <c r="E10" s="10">
        <v>5718</v>
      </c>
      <c r="F10" s="10">
        <f t="shared" si="1"/>
        <v>232.69999999999982</v>
      </c>
      <c r="G10" s="10">
        <v>5718</v>
      </c>
      <c r="H10" s="10">
        <f t="shared" si="2"/>
        <v>0</v>
      </c>
      <c r="I10" s="11"/>
      <c r="J10" s="11"/>
      <c r="K10" s="11"/>
      <c r="L10" s="11"/>
    </row>
    <row r="11" spans="1:12" s="12" customFormat="1" ht="21.75" customHeight="1">
      <c r="A11" s="9" t="s">
        <v>6</v>
      </c>
      <c r="B11" s="13">
        <v>99.4</v>
      </c>
      <c r="C11" s="13">
        <v>108</v>
      </c>
      <c r="D11" s="10">
        <f t="shared" si="0"/>
        <v>8.599999999999994</v>
      </c>
      <c r="E11" s="13">
        <v>107.7</v>
      </c>
      <c r="F11" s="10">
        <f t="shared" si="1"/>
        <v>-0.29999999999999716</v>
      </c>
      <c r="G11" s="13">
        <v>113.8</v>
      </c>
      <c r="H11" s="10">
        <f t="shared" si="2"/>
        <v>6.099999999999994</v>
      </c>
      <c r="I11" s="11"/>
      <c r="J11" s="11"/>
      <c r="K11" s="11"/>
      <c r="L11" s="11"/>
    </row>
    <row r="12" spans="1:12" s="12" customFormat="1" ht="53.25" customHeight="1">
      <c r="A12" s="21" t="s">
        <v>19</v>
      </c>
      <c r="B12" s="13">
        <v>393.7</v>
      </c>
      <c r="C12" s="13">
        <v>0</v>
      </c>
      <c r="D12" s="10">
        <f t="shared" si="0"/>
        <v>-393.7</v>
      </c>
      <c r="E12" s="13">
        <v>0</v>
      </c>
      <c r="F12" s="10">
        <f t="shared" si="1"/>
        <v>0</v>
      </c>
      <c r="G12" s="13">
        <v>0</v>
      </c>
      <c r="H12" s="10">
        <f t="shared" si="2"/>
        <v>0</v>
      </c>
      <c r="I12" s="11"/>
      <c r="J12" s="11"/>
      <c r="K12" s="11"/>
      <c r="L12" s="11"/>
    </row>
    <row r="13" spans="1:12" s="12" customFormat="1" ht="24.75" customHeight="1">
      <c r="A13" s="22" t="s">
        <v>5</v>
      </c>
      <c r="B13" s="13">
        <v>434.3</v>
      </c>
      <c r="C13" s="13">
        <v>0</v>
      </c>
      <c r="D13" s="10">
        <f t="shared" si="0"/>
        <v>-434.3</v>
      </c>
      <c r="E13" s="13">
        <v>0</v>
      </c>
      <c r="F13" s="10">
        <f t="shared" si="1"/>
        <v>0</v>
      </c>
      <c r="G13" s="13">
        <v>0</v>
      </c>
      <c r="H13" s="10">
        <f t="shared" si="2"/>
        <v>0</v>
      </c>
      <c r="I13" s="11"/>
      <c r="J13" s="11"/>
      <c r="K13" s="11"/>
      <c r="L13" s="11"/>
    </row>
    <row r="14" spans="1:12" s="15" customFormat="1" ht="21" customHeight="1">
      <c r="A14" s="9" t="s">
        <v>31</v>
      </c>
      <c r="B14" s="10">
        <v>0</v>
      </c>
      <c r="C14" s="10">
        <v>10196.2</v>
      </c>
      <c r="D14" s="10">
        <f t="shared" si="0"/>
        <v>10196.2</v>
      </c>
      <c r="E14" s="10">
        <v>0</v>
      </c>
      <c r="F14" s="10">
        <f t="shared" si="1"/>
        <v>-10196.2</v>
      </c>
      <c r="G14" s="10">
        <v>0</v>
      </c>
      <c r="H14" s="10">
        <f t="shared" si="2"/>
        <v>0</v>
      </c>
      <c r="I14" s="14"/>
      <c r="J14" s="14"/>
      <c r="K14" s="14"/>
      <c r="L14" s="14"/>
    </row>
    <row r="15" spans="1:12" s="15" customFormat="1" ht="21" customHeight="1">
      <c r="A15" s="9" t="s">
        <v>32</v>
      </c>
      <c r="B15" s="10">
        <v>0</v>
      </c>
      <c r="C15" s="10">
        <v>6518.9</v>
      </c>
      <c r="D15" s="10">
        <f t="shared" si="0"/>
        <v>6518.9</v>
      </c>
      <c r="E15" s="10">
        <v>0</v>
      </c>
      <c r="F15" s="10">
        <f>E15-C15</f>
        <v>-6518.9</v>
      </c>
      <c r="G15" s="10">
        <v>0</v>
      </c>
      <c r="H15" s="10">
        <f>G15-E15</f>
        <v>0</v>
      </c>
      <c r="I15" s="14"/>
      <c r="J15" s="14"/>
      <c r="K15" s="14"/>
      <c r="L15" s="14"/>
    </row>
    <row r="16" spans="1:12" s="15" customFormat="1" ht="21" customHeight="1">
      <c r="A16" s="9" t="s">
        <v>26</v>
      </c>
      <c r="B16" s="10">
        <v>327.1</v>
      </c>
      <c r="C16" s="10">
        <v>388.2</v>
      </c>
      <c r="D16" s="10">
        <f t="shared" si="0"/>
        <v>61.099999999999966</v>
      </c>
      <c r="E16" s="10">
        <v>388.2</v>
      </c>
      <c r="F16" s="10">
        <f t="shared" si="1"/>
        <v>0</v>
      </c>
      <c r="G16" s="10">
        <v>388.2</v>
      </c>
      <c r="H16" s="10">
        <f t="shared" si="2"/>
        <v>0</v>
      </c>
      <c r="I16" s="14"/>
      <c r="J16" s="14"/>
      <c r="K16" s="14"/>
      <c r="L16" s="14"/>
    </row>
    <row r="17" spans="1:12" s="15" customFormat="1" ht="24.75" customHeight="1">
      <c r="A17" s="9" t="s">
        <v>14</v>
      </c>
      <c r="B17" s="10">
        <v>48726.2</v>
      </c>
      <c r="C17" s="10">
        <v>0</v>
      </c>
      <c r="D17" s="10">
        <f t="shared" si="0"/>
        <v>-48726.2</v>
      </c>
      <c r="E17" s="10">
        <v>0</v>
      </c>
      <c r="F17" s="10">
        <f t="shared" si="1"/>
        <v>0</v>
      </c>
      <c r="G17" s="10">
        <v>0</v>
      </c>
      <c r="H17" s="10">
        <f t="shared" si="2"/>
        <v>0</v>
      </c>
      <c r="I17" s="14"/>
      <c r="J17" s="14"/>
      <c r="K17" s="14"/>
      <c r="L17" s="14"/>
    </row>
    <row r="18" spans="1:12" s="12" customFormat="1" ht="21" customHeight="1">
      <c r="A18" s="9" t="s">
        <v>15</v>
      </c>
      <c r="B18" s="13">
        <v>9169.1</v>
      </c>
      <c r="C18" s="13">
        <v>0</v>
      </c>
      <c r="D18" s="10">
        <f t="shared" si="0"/>
        <v>-9169.1</v>
      </c>
      <c r="E18" s="13">
        <v>0</v>
      </c>
      <c r="F18" s="10">
        <f t="shared" si="1"/>
        <v>0</v>
      </c>
      <c r="G18" s="13">
        <v>0</v>
      </c>
      <c r="H18" s="10">
        <f t="shared" si="2"/>
        <v>0</v>
      </c>
      <c r="I18" s="11"/>
      <c r="J18" s="11"/>
      <c r="K18" s="11"/>
      <c r="L18" s="11"/>
    </row>
    <row r="19" spans="1:12" s="12" customFormat="1" ht="48.75" customHeight="1">
      <c r="A19" s="9" t="s">
        <v>33</v>
      </c>
      <c r="B19" s="13">
        <v>0</v>
      </c>
      <c r="C19" s="13">
        <v>36441.5</v>
      </c>
      <c r="D19" s="10">
        <f t="shared" si="0"/>
        <v>36441.5</v>
      </c>
      <c r="E19" s="10">
        <v>32870.5</v>
      </c>
      <c r="F19" s="10">
        <f t="shared" si="1"/>
        <v>-3571</v>
      </c>
      <c r="G19" s="10">
        <v>17753.3</v>
      </c>
      <c r="H19" s="10">
        <f t="shared" si="2"/>
        <v>-15117.2</v>
      </c>
      <c r="I19" s="11"/>
      <c r="J19" s="11"/>
      <c r="K19" s="11"/>
      <c r="L19" s="11"/>
    </row>
    <row r="20" spans="1:12" s="12" customFormat="1" ht="20.25" customHeight="1">
      <c r="A20" s="9" t="s">
        <v>16</v>
      </c>
      <c r="B20" s="10">
        <v>6663</v>
      </c>
      <c r="C20" s="10">
        <v>23371.1</v>
      </c>
      <c r="D20" s="10">
        <f t="shared" si="0"/>
        <v>16708.1</v>
      </c>
      <c r="E20" s="10">
        <v>23371.1</v>
      </c>
      <c r="F20" s="10">
        <f t="shared" si="1"/>
        <v>0</v>
      </c>
      <c r="G20" s="10">
        <v>23371.1</v>
      </c>
      <c r="H20" s="10">
        <f t="shared" si="2"/>
        <v>0</v>
      </c>
      <c r="I20" s="11"/>
      <c r="J20" s="11"/>
      <c r="K20" s="11"/>
      <c r="L20" s="11"/>
    </row>
    <row r="21" spans="1:12" s="12" customFormat="1" ht="18" customHeight="1">
      <c r="A21" s="9" t="s">
        <v>34</v>
      </c>
      <c r="B21" s="10">
        <v>326.4</v>
      </c>
      <c r="C21" s="10">
        <v>946.4</v>
      </c>
      <c r="D21" s="10">
        <f t="shared" si="0"/>
        <v>620</v>
      </c>
      <c r="E21" s="10">
        <v>1399.6</v>
      </c>
      <c r="F21" s="10">
        <f t="shared" si="1"/>
        <v>453.19999999999993</v>
      </c>
      <c r="G21" s="10">
        <v>1343.3</v>
      </c>
      <c r="H21" s="10">
        <f t="shared" si="2"/>
        <v>-56.299999999999955</v>
      </c>
      <c r="I21" s="11"/>
      <c r="J21" s="11"/>
      <c r="K21" s="11"/>
      <c r="L21" s="11"/>
    </row>
    <row r="22" spans="1:12" s="12" customFormat="1" ht="18" customHeight="1">
      <c r="A22" s="9" t="s">
        <v>7</v>
      </c>
      <c r="B22" s="10">
        <v>4610.1</v>
      </c>
      <c r="C22" s="10">
        <v>2700.1</v>
      </c>
      <c r="D22" s="10">
        <f t="shared" si="0"/>
        <v>-1910.0000000000005</v>
      </c>
      <c r="E22" s="10">
        <v>2700.1</v>
      </c>
      <c r="F22" s="10">
        <f t="shared" si="1"/>
        <v>0</v>
      </c>
      <c r="G22" s="10">
        <v>2700.1</v>
      </c>
      <c r="H22" s="10">
        <f t="shared" si="2"/>
        <v>0</v>
      </c>
      <c r="I22" s="11"/>
      <c r="J22" s="11"/>
      <c r="K22" s="11"/>
      <c r="L22" s="11"/>
    </row>
    <row r="23" spans="1:12" s="12" customFormat="1" ht="34.5" customHeight="1">
      <c r="A23" s="9" t="s">
        <v>17</v>
      </c>
      <c r="B23" s="16">
        <v>32652.5</v>
      </c>
      <c r="C23" s="16">
        <v>0</v>
      </c>
      <c r="D23" s="10">
        <f t="shared" si="0"/>
        <v>-32652.5</v>
      </c>
      <c r="E23" s="16">
        <v>0</v>
      </c>
      <c r="F23" s="10">
        <f t="shared" si="1"/>
        <v>0</v>
      </c>
      <c r="G23" s="16">
        <v>0</v>
      </c>
      <c r="H23" s="10">
        <f t="shared" si="2"/>
        <v>0</v>
      </c>
      <c r="I23" s="11"/>
      <c r="J23" s="11"/>
      <c r="K23" s="11"/>
      <c r="L23" s="11"/>
    </row>
    <row r="24" spans="1:12" s="15" customFormat="1" ht="48.75" customHeight="1">
      <c r="A24" s="9" t="s">
        <v>18</v>
      </c>
      <c r="B24" s="10">
        <v>7374.5</v>
      </c>
      <c r="C24" s="10">
        <v>9102.7</v>
      </c>
      <c r="D24" s="10">
        <f t="shared" si="0"/>
        <v>1728.2000000000007</v>
      </c>
      <c r="E24" s="10">
        <v>9102.7</v>
      </c>
      <c r="F24" s="10">
        <f t="shared" si="1"/>
        <v>0</v>
      </c>
      <c r="G24" s="10">
        <v>9102.7</v>
      </c>
      <c r="H24" s="10">
        <f t="shared" si="2"/>
        <v>0</v>
      </c>
      <c r="I24" s="14"/>
      <c r="J24" s="14"/>
      <c r="K24" s="14"/>
      <c r="L24" s="14"/>
    </row>
    <row r="25" spans="1:12" s="15" customFormat="1" ht="38.25" customHeight="1">
      <c r="A25" s="9" t="s">
        <v>27</v>
      </c>
      <c r="B25" s="10">
        <v>0</v>
      </c>
      <c r="C25" s="10">
        <v>29272.1</v>
      </c>
      <c r="D25" s="10">
        <f t="shared" si="0"/>
        <v>29272.1</v>
      </c>
      <c r="E25" s="10">
        <v>29272.1</v>
      </c>
      <c r="F25" s="10">
        <f t="shared" si="1"/>
        <v>0</v>
      </c>
      <c r="G25" s="10">
        <v>29272.1</v>
      </c>
      <c r="H25" s="10">
        <f t="shared" si="2"/>
        <v>0</v>
      </c>
      <c r="I25" s="14"/>
      <c r="J25" s="14"/>
      <c r="K25" s="14"/>
      <c r="L25" s="14"/>
    </row>
    <row r="26" spans="1:12" s="15" customFormat="1" ht="38.25" customHeight="1">
      <c r="A26" s="9" t="s">
        <v>28</v>
      </c>
      <c r="B26" s="10">
        <v>0</v>
      </c>
      <c r="C26" s="10">
        <v>1361</v>
      </c>
      <c r="D26" s="10">
        <f t="shared" si="0"/>
        <v>1361</v>
      </c>
      <c r="E26" s="10">
        <v>151</v>
      </c>
      <c r="F26" s="10">
        <f t="shared" si="1"/>
        <v>-1210</v>
      </c>
      <c r="G26" s="10">
        <v>554.4</v>
      </c>
      <c r="H26" s="10">
        <f t="shared" si="2"/>
        <v>403.4</v>
      </c>
      <c r="I26" s="14"/>
      <c r="J26" s="14"/>
      <c r="K26" s="14"/>
      <c r="L26" s="14"/>
    </row>
    <row r="27" spans="1:12" s="15" customFormat="1" ht="20.25" customHeight="1">
      <c r="A27" s="18" t="s">
        <v>0</v>
      </c>
      <c r="B27" s="19">
        <f>B28+B29</f>
        <v>176484.4</v>
      </c>
      <c r="C27" s="19">
        <f>C28+C29</f>
        <v>161956.8</v>
      </c>
      <c r="D27" s="20">
        <f t="shared" si="0"/>
        <v>-14527.600000000006</v>
      </c>
      <c r="E27" s="19">
        <f>E28+E29</f>
        <v>129656.1</v>
      </c>
      <c r="F27" s="20">
        <f t="shared" si="1"/>
        <v>-32300.699999999983</v>
      </c>
      <c r="G27" s="19">
        <f>G28+G29</f>
        <v>109295.99999999999</v>
      </c>
      <c r="H27" s="20">
        <f t="shared" si="2"/>
        <v>-20360.10000000002</v>
      </c>
      <c r="I27" s="14"/>
      <c r="J27" s="14"/>
      <c r="K27" s="14"/>
      <c r="L27" s="14"/>
    </row>
    <row r="28" spans="1:12" s="12" customFormat="1" ht="17.25" customHeight="1">
      <c r="A28" s="17" t="s">
        <v>1</v>
      </c>
      <c r="B28" s="13">
        <f>B31+B34</f>
        <v>170031.9</v>
      </c>
      <c r="C28" s="13">
        <f>C31+C34</f>
        <v>149006.19999999998</v>
      </c>
      <c r="D28" s="10">
        <f t="shared" si="0"/>
        <v>-21025.70000000001</v>
      </c>
      <c r="E28" s="13">
        <f>E31+E34</f>
        <v>122538.5</v>
      </c>
      <c r="F28" s="10">
        <f t="shared" si="1"/>
        <v>-26467.699999999983</v>
      </c>
      <c r="G28" s="13">
        <f>G31+G34</f>
        <v>102234.69999999998</v>
      </c>
      <c r="H28" s="10">
        <f t="shared" si="2"/>
        <v>-20303.800000000017</v>
      </c>
      <c r="I28" s="11"/>
      <c r="J28" s="11"/>
      <c r="K28" s="11"/>
      <c r="L28" s="11"/>
    </row>
    <row r="29" spans="1:12" s="12" customFormat="1" ht="18.75" customHeight="1">
      <c r="A29" s="17" t="s">
        <v>2</v>
      </c>
      <c r="B29" s="13">
        <f>SUM(B32+B35)</f>
        <v>6452.5</v>
      </c>
      <c r="C29" s="13">
        <f>SUM(C32+C35)</f>
        <v>12950.6</v>
      </c>
      <c r="D29" s="10">
        <f t="shared" si="0"/>
        <v>6498.1</v>
      </c>
      <c r="E29" s="13">
        <f>SUM(E32+E35)</f>
        <v>7117.6</v>
      </c>
      <c r="F29" s="10">
        <f t="shared" si="1"/>
        <v>-5833</v>
      </c>
      <c r="G29" s="13">
        <f>SUM(G32+G35)</f>
        <v>7061.3</v>
      </c>
      <c r="H29" s="10">
        <f t="shared" si="2"/>
        <v>-56.30000000000018</v>
      </c>
      <c r="I29" s="11"/>
      <c r="J29" s="11"/>
      <c r="K29" s="11"/>
      <c r="L29" s="11"/>
    </row>
    <row r="30" spans="1:12" s="15" customFormat="1" ht="18" customHeight="1">
      <c r="A30" s="18" t="s">
        <v>3</v>
      </c>
      <c r="B30" s="20">
        <f>SUM(B31+B32)</f>
        <v>0</v>
      </c>
      <c r="C30" s="20">
        <f>SUM(C31+C32)</f>
        <v>0</v>
      </c>
      <c r="D30" s="20">
        <f t="shared" si="0"/>
        <v>0</v>
      </c>
      <c r="E30" s="20">
        <f>SUM(E31+E32)</f>
        <v>0</v>
      </c>
      <c r="F30" s="20">
        <f t="shared" si="1"/>
        <v>0</v>
      </c>
      <c r="G30" s="20">
        <f>SUM(G31+G32)</f>
        <v>0</v>
      </c>
      <c r="H30" s="20">
        <f t="shared" si="2"/>
        <v>0</v>
      </c>
      <c r="I30" s="14"/>
      <c r="J30" s="14"/>
      <c r="K30" s="14"/>
      <c r="L30" s="14"/>
    </row>
    <row r="31" spans="1:8" s="12" customFormat="1" ht="17.25" customHeight="1">
      <c r="A31" s="17" t="s">
        <v>1</v>
      </c>
      <c r="B31" s="13">
        <f>B19</f>
        <v>0</v>
      </c>
      <c r="C31" s="13">
        <v>0</v>
      </c>
      <c r="D31" s="10">
        <f t="shared" si="0"/>
        <v>0</v>
      </c>
      <c r="E31" s="13">
        <v>0</v>
      </c>
      <c r="F31" s="10">
        <f t="shared" si="1"/>
        <v>0</v>
      </c>
      <c r="G31" s="13">
        <v>0</v>
      </c>
      <c r="H31" s="10">
        <f t="shared" si="2"/>
        <v>0</v>
      </c>
    </row>
    <row r="32" spans="1:12" s="12" customFormat="1" ht="17.25" customHeight="1">
      <c r="A32" s="17" t="s">
        <v>2</v>
      </c>
      <c r="B32" s="13">
        <v>0</v>
      </c>
      <c r="C32" s="13">
        <v>0</v>
      </c>
      <c r="D32" s="10">
        <f t="shared" si="0"/>
        <v>0</v>
      </c>
      <c r="E32" s="13">
        <v>0</v>
      </c>
      <c r="F32" s="10">
        <f t="shared" si="1"/>
        <v>0</v>
      </c>
      <c r="G32" s="13">
        <v>0</v>
      </c>
      <c r="H32" s="10">
        <f t="shared" si="2"/>
        <v>0</v>
      </c>
      <c r="I32" s="11"/>
      <c r="J32" s="11"/>
      <c r="K32" s="11"/>
      <c r="L32" s="11"/>
    </row>
    <row r="33" spans="1:8" s="15" customFormat="1" ht="18.75" customHeight="1">
      <c r="A33" s="18" t="s">
        <v>4</v>
      </c>
      <c r="B33" s="19">
        <f>B34+B35</f>
        <v>176484.4</v>
      </c>
      <c r="C33" s="19">
        <f>C34+C35</f>
        <v>161956.8</v>
      </c>
      <c r="D33" s="20">
        <f t="shared" si="0"/>
        <v>-14527.600000000006</v>
      </c>
      <c r="E33" s="19">
        <f>E34+E35</f>
        <v>129656.1</v>
      </c>
      <c r="F33" s="20">
        <f t="shared" si="1"/>
        <v>-32300.699999999983</v>
      </c>
      <c r="G33" s="19">
        <f>G34+G35</f>
        <v>109295.99999999999</v>
      </c>
      <c r="H33" s="20">
        <f t="shared" si="2"/>
        <v>-20360.10000000002</v>
      </c>
    </row>
    <row r="34" spans="1:8" s="12" customFormat="1" ht="18" customHeight="1">
      <c r="A34" s="17" t="s">
        <v>1</v>
      </c>
      <c r="B34" s="13">
        <f>B24+B23+B22+B20+B18+B17+B16+B14+B13+B12+B11+B9+B7+B26</f>
        <v>170031.9</v>
      </c>
      <c r="C34" s="13">
        <f>C7+C8+C9+C11+C12+C13+C14+C16+C17+C18+C19+C20+C22+C23+C24+C25+C26</f>
        <v>149006.19999999998</v>
      </c>
      <c r="D34" s="10">
        <f t="shared" si="0"/>
        <v>-21025.70000000001</v>
      </c>
      <c r="E34" s="13">
        <f>E7+E8+E9+E11+E12+E13+E14+E16+E17+E18+E19+E20+E22+E23+E24+E25+E26</f>
        <v>122538.5</v>
      </c>
      <c r="F34" s="10">
        <f t="shared" si="1"/>
        <v>-26467.699999999983</v>
      </c>
      <c r="G34" s="13">
        <f>G7+G8+G9+G11+G12+G13+G14+G16+G17+G18+G19+G20+G22+G23+G24+G25+G26</f>
        <v>102234.69999999998</v>
      </c>
      <c r="H34" s="10">
        <f t="shared" si="2"/>
        <v>-20303.800000000017</v>
      </c>
    </row>
    <row r="35" spans="1:8" s="12" customFormat="1" ht="18" customHeight="1">
      <c r="A35" s="17" t="s">
        <v>2</v>
      </c>
      <c r="B35" s="13">
        <f>B21+B10</f>
        <v>6452.5</v>
      </c>
      <c r="C35" s="13">
        <f>C10+C15+C21</f>
        <v>12950.6</v>
      </c>
      <c r="D35" s="10">
        <f t="shared" si="0"/>
        <v>6498.1</v>
      </c>
      <c r="E35" s="13">
        <f>E10+E15+E21</f>
        <v>7117.6</v>
      </c>
      <c r="F35" s="10">
        <f t="shared" si="1"/>
        <v>-5833</v>
      </c>
      <c r="G35" s="13">
        <f>G10+G15+G21</f>
        <v>7061.3</v>
      </c>
      <c r="H35" s="10">
        <f t="shared" si="2"/>
        <v>-56.30000000000018</v>
      </c>
    </row>
  </sheetData>
  <sheetProtection/>
  <mergeCells count="10">
    <mergeCell ref="E1:H1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5905511811023623" right="0.1968503937007874" top="0.3937007874015748" bottom="0.1968503937007874" header="0.15748031496062992" footer="0.31496062992125984"/>
  <pageSetup firstPageNumber="309" useFirstPageNumber="1" horizontalDpi="600" verticalDpi="600" orientation="landscape" paperSize="9" scale="5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2020-10-27T17:24:11Z</cp:lastPrinted>
  <dcterms:created xsi:type="dcterms:W3CDTF">1996-10-08T23:32:33Z</dcterms:created>
  <dcterms:modified xsi:type="dcterms:W3CDTF">2020-10-27T17:25:08Z</dcterms:modified>
  <cp:category/>
  <cp:version/>
  <cp:contentType/>
  <cp:contentStatus/>
</cp:coreProperties>
</file>