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Приложение 2 к пояснит.записке" sheetId="1" r:id="rId1"/>
  </sheets>
  <definedNames>
    <definedName name="_xlnm.Print_Area" localSheetId="0">'Приложение 2 к пояснит.записке'!$A$1:$I$38</definedName>
  </definedNames>
  <calcPr fullCalcOnLoad="1"/>
</workbook>
</file>

<file path=xl/sharedStrings.xml><?xml version="1.0" encoding="utf-8"?>
<sst xmlns="http://schemas.openxmlformats.org/spreadsheetml/2006/main" count="43" uniqueCount="39">
  <si>
    <t>ВСЕГО СУБСИДИЙ:</t>
  </si>
  <si>
    <t>окружные</t>
  </si>
  <si>
    <t>федеральные</t>
  </si>
  <si>
    <t>в т.ч. КАПИТАЛЬНОЕ СТРОИТЕЛЬСТВО:</t>
  </si>
  <si>
    <t>в т.ч. ПРОЧИЕ СУБСИДИИ:</t>
  </si>
  <si>
    <t>Субсидии на обеспечение функционирования и развития систем видеонаблюдения в сфере общественного порядка</t>
  </si>
  <si>
    <t>Субсидии на создание условий для деятельности народных дружин</t>
  </si>
  <si>
    <t>Субсидии на поддержку малого и среднего предпринимательства</t>
  </si>
  <si>
    <t>Субсидии на реализацию полномочий в сфере жилищно-коммунального комплекса</t>
  </si>
  <si>
    <t>Субсидии на софинансирование расходов муниципальных образований по обеспечению физкультурно-спортивных организаций, осуществляющих подготовку спортивного резерва, спортивным оборудованием, экипировкой и инвентарем, проведения тренировочных сборов и участия в соревнованиях</t>
  </si>
  <si>
    <t>Субсидии на размещение систем видеообзора, модернизацию, обеспечение функционирования систем видеонаблюдения с целью повышения безопасности дорожного движения и информирование населения о необходимости соблюдения правил дорожного движения</t>
  </si>
  <si>
    <t>Субсидии на реализацию мероприятий муниципальных программ в сфере укрепления межнационального и межконфессионального согласия, обеспечения социальной и культурной адаптации и интеграции мигрантов, профилактики экстремизма</t>
  </si>
  <si>
    <t>Проект 2020 года</t>
  </si>
  <si>
    <t>Проект 2021 года</t>
  </si>
  <si>
    <t>Субсидии на строительство объектов инженерной инфраструктуры на территориях, предназначенных для жилищного строительства (капитальные вложения)</t>
  </si>
  <si>
    <t xml:space="preserve">Субсидии на реализацию мероприятий по обеспечению жильем молодых семей (федеральный бюджет)   </t>
  </si>
  <si>
    <t>Субсидии на строительство (реконструкцию), капитальный ремонт и ремонт автомобильных дорог общего пользования местного значения</t>
  </si>
  <si>
    <t>Субсидии на развитие сферы культуры (культура)</t>
  </si>
  <si>
    <t>Субсидии на поддержку отрасли культуры (федеральный бюджет)</t>
  </si>
  <si>
    <t>Субсидия  на поддержку отрасли культуры (окружной бюджет)</t>
  </si>
  <si>
    <t>(тыс. рублей)</t>
  </si>
  <si>
    <t xml:space="preserve">Наименование </t>
  </si>
  <si>
    <t xml:space="preserve">                                                                                    Приложение 2                                                                                к пояснительной записке                                                                                                                                                                                                                                          </t>
  </si>
  <si>
    <t>Субсидии  на софинансирование расходов из бюджета автономного округа на 2020 год и на плановый период 2021 и 2022 годов</t>
  </si>
  <si>
    <t>Первоначальный план на 2019 год</t>
  </si>
  <si>
    <t>Откл-е                                                                     (Проект 2020-Перв.план 2019)</t>
  </si>
  <si>
    <t>Откл-е                                                                     (Проект 2021-Проект 2020)</t>
  </si>
  <si>
    <t>Проект 2022 года</t>
  </si>
  <si>
    <t>Откл-е                                                                     (Проект 2022- Проект 2021)</t>
  </si>
  <si>
    <t>Субсидии для реализации полномочий в области жилищных отношений</t>
  </si>
  <si>
    <t>Субсидии для реализации полномочий в области жилищного строительства</t>
  </si>
  <si>
    <t>Субсидии на реализацию мероприятий по обеспечению жильем молодых семей (окружной бюджет)</t>
  </si>
  <si>
    <t xml:space="preserve">Субсидии на организацию предоставления государственных услуг в многофункциональных центрах предоставления государственных и муниципальных услуг </t>
  </si>
  <si>
    <t>Субсидии на организацию питания детей в возрасте от 6 до 17 лет (включительно) в лагерях с дневным пребыванием детей, в возрасте от 8 до 17 лет (включительно) - в палаточных лагерях, в возрасте от 14 до 17 лет (включительно) - в лагерях труда и отдыха с дневным пребыванием детей</t>
  </si>
  <si>
    <t>Субсидии на приобретение и установку работающих в автоматическом режиме специальных технических средств, имеющих функции фото- и киносъемки, видеозаписи для фиксации нарушений правил дорожного движения, а также на обработку и рассылку постановлений органов государственного контроля (надзора)</t>
  </si>
  <si>
    <t>Субсидии бюджетам на реализацию программ формирования современной городской среды (окружной бюджет)</t>
  </si>
  <si>
    <t>Субсидии бюджетам нареализацию программ формирования современной городской среды (федеральный бюджет)</t>
  </si>
  <si>
    <t>Субсидия на приобретение, создание в соответствии с концессионными соглашениями, соглашениями о муниципально-частном партнерстве объектов недвижимого имущества для размещения общеобразовательных организаций</t>
  </si>
  <si>
    <t>Субсидии на государственную поддержку отрасли культуры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</si>
</sst>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[$-FC19]d\ mmmm\ yyyy\ &quot;г.&quot;"/>
    <numFmt numFmtId="182" formatCode="000000"/>
    <numFmt numFmtId="183" formatCode="0000"/>
    <numFmt numFmtId="184" formatCode="#,##0.0"/>
    <numFmt numFmtId="185" formatCode="_-* #,##0.0_р_._-;\-* #,##0.0_р_._-;_-* &quot;-&quot;??_р_._-;_-@_-"/>
    <numFmt numFmtId="186" formatCode="_-* #,##0.0_р_._-;\-* #,##0.0_р_._-;_-* &quot;-&quot;?_р_._-;_-@_-"/>
    <numFmt numFmtId="187" formatCode="_-* #,##0_р_._-;\-* #,##0_р_._-;_-* &quot;-&quot;??_р_._-;_-@_-"/>
    <numFmt numFmtId="188" formatCode="_-* #,##0.000_р_._-;\-* #,##0.000_р_._-;_-* &quot;-&quot;??_р_._-;_-@_-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_-* #,##0.00_р_._-;\-* #,##0.00_р_._-;_-* &quot;-&quot;?_р_._-;_-@_-"/>
    <numFmt numFmtId="194" formatCode="_(* #,##0.000_);_(* \(#,##0.000\);_(* &quot;-&quot;??_);_(@_)"/>
    <numFmt numFmtId="195" formatCode="_-* #,##0.0\ _₽_-;\-* #,##0.0\ _₽_-;_-* &quot;-&quot;?\ _₽_-;_-@_-"/>
    <numFmt numFmtId="196" formatCode="000"/>
    <numFmt numFmtId="197" formatCode="#,##0.00_ ;\-#,##0.00\ "/>
  </numFmts>
  <fonts count="40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i/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2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7" borderId="0" applyNumberFormat="0" applyBorder="0" applyAlignment="0" applyProtection="0"/>
    <xf numFmtId="0" fontId="25" fillId="10" borderId="0" applyNumberFormat="0" applyBorder="0" applyAlignment="0" applyProtection="0"/>
    <xf numFmtId="0" fontId="25" fillId="3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7" borderId="0" applyNumberFormat="0" applyBorder="0" applyAlignment="0" applyProtection="0"/>
    <xf numFmtId="0" fontId="26" fillId="13" borderId="0" applyNumberFormat="0" applyBorder="0" applyAlignment="0" applyProtection="0"/>
    <xf numFmtId="0" fontId="26" fillId="3" borderId="0" applyNumberFormat="0" applyBorder="0" applyAlignment="0" applyProtection="0"/>
    <xf numFmtId="0" fontId="26" fillId="11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1" applyNumberFormat="0" applyAlignment="0" applyProtection="0"/>
    <xf numFmtId="0" fontId="28" fillId="2" borderId="2" applyNumberFormat="0" applyAlignment="0" applyProtection="0"/>
    <xf numFmtId="0" fontId="29" fillId="2" borderId="1" applyNumberFormat="0" applyAlignment="0" applyProtection="0"/>
    <xf numFmtId="0" fontId="3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15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0" borderId="7" applyNumberFormat="0" applyAlignment="0" applyProtection="0"/>
    <xf numFmtId="0" fontId="5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24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Border="1" applyAlignment="1">
      <alignment vertical="center"/>
    </xf>
    <xf numFmtId="184" fontId="2" fillId="0" borderId="0" xfId="0" applyNumberFormat="1" applyFont="1" applyBorder="1" applyAlignment="1">
      <alignment horizontal="right" vertical="top" wrapText="1"/>
    </xf>
    <xf numFmtId="184" fontId="1" fillId="0" borderId="0" xfId="0" applyNumberFormat="1" applyFont="1" applyBorder="1" applyAlignment="1">
      <alignment horizontal="center" vertical="center"/>
    </xf>
    <xf numFmtId="184" fontId="6" fillId="0" borderId="0" xfId="0" applyNumberFormat="1" applyFont="1" applyBorder="1" applyAlignment="1">
      <alignment horizontal="center" vertical="center"/>
    </xf>
    <xf numFmtId="2" fontId="1" fillId="0" borderId="0" xfId="0" applyNumberFormat="1" applyFont="1" applyBorder="1" applyAlignment="1">
      <alignment vertical="top" wrapText="1"/>
    </xf>
    <xf numFmtId="0" fontId="7" fillId="0" borderId="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0" fontId="1" fillId="0" borderId="11" xfId="0" applyFont="1" applyFill="1" applyBorder="1" applyAlignment="1">
      <alignment vertical="center" wrapText="1"/>
    </xf>
    <xf numFmtId="184" fontId="1" fillId="0" borderId="11" xfId="61" applyNumberFormat="1" applyFont="1" applyFill="1" applyBorder="1" applyAlignment="1">
      <alignment horizontal="center" vertical="center"/>
    </xf>
    <xf numFmtId="179" fontId="1" fillId="0" borderId="0" xfId="6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84" fontId="1" fillId="0" borderId="11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center" wrapText="1"/>
    </xf>
    <xf numFmtId="179" fontId="7" fillId="0" borderId="0" xfId="6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184" fontId="1" fillId="25" borderId="11" xfId="61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184" fontId="7" fillId="0" borderId="11" xfId="0" applyNumberFormat="1" applyFont="1" applyFill="1" applyBorder="1" applyAlignment="1">
      <alignment horizontal="center" vertical="center"/>
    </xf>
    <xf numFmtId="184" fontId="7" fillId="0" borderId="11" xfId="61" applyNumberFormat="1" applyFont="1" applyFill="1" applyBorder="1" applyAlignment="1">
      <alignment horizontal="center" vertical="center"/>
    </xf>
    <xf numFmtId="0" fontId="1" fillId="25" borderId="11" xfId="0" applyFont="1" applyFill="1" applyBorder="1" applyAlignment="1">
      <alignment horizontal="left" vertical="center" wrapText="1"/>
    </xf>
    <xf numFmtId="0" fontId="7" fillId="25" borderId="11" xfId="0" applyFont="1" applyFill="1" applyBorder="1" applyAlignment="1">
      <alignment vertical="center"/>
    </xf>
    <xf numFmtId="184" fontId="7" fillId="25" borderId="11" xfId="0" applyNumberFormat="1" applyFont="1" applyFill="1" applyBorder="1" applyAlignment="1">
      <alignment horizontal="center" vertical="center"/>
    </xf>
    <xf numFmtId="184" fontId="7" fillId="25" borderId="11" xfId="61" applyNumberFormat="1" applyFont="1" applyFill="1" applyBorder="1" applyAlignment="1">
      <alignment horizontal="center" vertical="center"/>
    </xf>
    <xf numFmtId="179" fontId="7" fillId="25" borderId="0" xfId="61" applyFont="1" applyFill="1" applyBorder="1" applyAlignment="1">
      <alignment vertical="center"/>
    </xf>
    <xf numFmtId="0" fontId="7" fillId="25" borderId="0" xfId="0" applyFont="1" applyFill="1" applyBorder="1" applyAlignment="1">
      <alignment vertical="center"/>
    </xf>
    <xf numFmtId="184" fontId="1" fillId="0" borderId="0" xfId="0" applyNumberFormat="1" applyFont="1" applyBorder="1" applyAlignment="1">
      <alignment horizontal="right" vertical="top" wrapText="1"/>
    </xf>
    <xf numFmtId="0" fontId="7" fillId="0" borderId="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184" fontId="7" fillId="0" borderId="12" xfId="0" applyNumberFormat="1" applyFont="1" applyFill="1" applyBorder="1" applyAlignment="1">
      <alignment horizontal="center" vertical="center" wrapText="1"/>
    </xf>
    <xf numFmtId="184" fontId="7" fillId="0" borderId="13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tabSelected="1" view="pageBreakPreview" zoomScale="60" zoomScaleNormal="90" zoomScalePageLayoutView="0" workbookViewId="0" topLeftCell="A1">
      <pane xSplit="8" ySplit="6" topLeftCell="I7" activePane="bottomRight" state="frozen"/>
      <selection pane="topLeft" activeCell="A1" sqref="A1"/>
      <selection pane="topRight" activeCell="N1" sqref="N1"/>
      <selection pane="bottomLeft" activeCell="A4" sqref="A4"/>
      <selection pane="bottomRight" activeCell="N61" sqref="N61"/>
    </sheetView>
  </sheetViews>
  <sheetFormatPr defaultColWidth="9.140625" defaultRowHeight="12.75"/>
  <cols>
    <col min="1" max="1" width="136.00390625" style="1" customWidth="1"/>
    <col min="2" max="2" width="17.28125" style="3" customWidth="1"/>
    <col min="3" max="3" width="15.7109375" style="3" customWidth="1"/>
    <col min="4" max="4" width="16.57421875" style="4" customWidth="1"/>
    <col min="5" max="5" width="15.140625" style="3" customWidth="1"/>
    <col min="6" max="6" width="16.57421875" style="4" customWidth="1"/>
    <col min="7" max="7" width="15.28125" style="3" customWidth="1"/>
    <col min="8" max="8" width="16.00390625" style="4" customWidth="1"/>
    <col min="9" max="9" width="9.140625" style="1" customWidth="1"/>
    <col min="10" max="10" width="13.57421875" style="1" customWidth="1"/>
    <col min="11" max="16384" width="9.140625" style="1" customWidth="1"/>
  </cols>
  <sheetData>
    <row r="1" spans="5:9" ht="49.5" customHeight="1">
      <c r="E1" s="29" t="s">
        <v>22</v>
      </c>
      <c r="F1" s="29"/>
      <c r="G1" s="29"/>
      <c r="H1" s="29"/>
      <c r="I1" s="5"/>
    </row>
    <row r="2" spans="6:9" ht="12" customHeight="1">
      <c r="F2" s="2"/>
      <c r="G2" s="2"/>
      <c r="H2" s="2"/>
      <c r="I2" s="5"/>
    </row>
    <row r="3" spans="1:8" ht="19.5" customHeight="1">
      <c r="A3" s="30" t="s">
        <v>23</v>
      </c>
      <c r="B3" s="30"/>
      <c r="C3" s="30"/>
      <c r="D3" s="30"/>
      <c r="E3" s="30"/>
      <c r="F3" s="30"/>
      <c r="G3" s="30"/>
      <c r="H3" s="30"/>
    </row>
    <row r="4" spans="1:8" ht="13.5" customHeight="1">
      <c r="A4" s="7"/>
      <c r="B4" s="6"/>
      <c r="C4" s="6"/>
      <c r="D4" s="8"/>
      <c r="E4" s="6"/>
      <c r="F4" s="8"/>
      <c r="G4" s="6"/>
      <c r="H4" s="9" t="s">
        <v>20</v>
      </c>
    </row>
    <row r="5" spans="1:8" s="13" customFormat="1" ht="13.5" customHeight="1">
      <c r="A5" s="31" t="s">
        <v>21</v>
      </c>
      <c r="B5" s="32" t="s">
        <v>24</v>
      </c>
      <c r="C5" s="32" t="s">
        <v>12</v>
      </c>
      <c r="D5" s="32" t="s">
        <v>25</v>
      </c>
      <c r="E5" s="32" t="s">
        <v>13</v>
      </c>
      <c r="F5" s="32" t="s">
        <v>26</v>
      </c>
      <c r="G5" s="32" t="s">
        <v>27</v>
      </c>
      <c r="H5" s="32" t="s">
        <v>28</v>
      </c>
    </row>
    <row r="6" spans="1:8" s="13" customFormat="1" ht="33" customHeight="1">
      <c r="A6" s="31"/>
      <c r="B6" s="33"/>
      <c r="C6" s="33"/>
      <c r="D6" s="33"/>
      <c r="E6" s="33"/>
      <c r="F6" s="33"/>
      <c r="G6" s="33"/>
      <c r="H6" s="33"/>
    </row>
    <row r="7" spans="1:13" s="13" customFormat="1" ht="21" customHeight="1">
      <c r="A7" s="10" t="s">
        <v>8</v>
      </c>
      <c r="B7" s="11">
        <v>50000</v>
      </c>
      <c r="C7" s="11">
        <v>50000</v>
      </c>
      <c r="D7" s="11">
        <f aca="true" t="shared" si="0" ref="D7:D38">C7-B7</f>
        <v>0</v>
      </c>
      <c r="E7" s="11">
        <v>45933.7</v>
      </c>
      <c r="F7" s="11">
        <f aca="true" t="shared" si="1" ref="F7:F38">E7-C7</f>
        <v>-4066.300000000003</v>
      </c>
      <c r="G7" s="11">
        <v>44675.9</v>
      </c>
      <c r="H7" s="11">
        <f aca="true" t="shared" si="2" ref="H7:H38">G7-E7</f>
        <v>-1257.7999999999956</v>
      </c>
      <c r="I7" s="12"/>
      <c r="J7" s="12"/>
      <c r="K7" s="12"/>
      <c r="L7" s="12"/>
      <c r="M7" s="12"/>
    </row>
    <row r="8" spans="1:13" s="13" customFormat="1" ht="21.75" customHeight="1">
      <c r="A8" s="10" t="s">
        <v>35</v>
      </c>
      <c r="B8" s="11">
        <v>12433.5</v>
      </c>
      <c r="C8" s="11">
        <v>9582</v>
      </c>
      <c r="D8" s="11">
        <f t="shared" si="0"/>
        <v>-2851.5</v>
      </c>
      <c r="E8" s="11">
        <v>9582</v>
      </c>
      <c r="F8" s="11">
        <f t="shared" si="1"/>
        <v>0</v>
      </c>
      <c r="G8" s="11">
        <v>9990.2</v>
      </c>
      <c r="H8" s="11">
        <f t="shared" si="2"/>
        <v>408.2000000000007</v>
      </c>
      <c r="I8" s="12"/>
      <c r="J8" s="12"/>
      <c r="K8" s="12"/>
      <c r="L8" s="12"/>
      <c r="M8" s="12"/>
    </row>
    <row r="9" spans="1:13" s="13" customFormat="1" ht="30.75" customHeight="1">
      <c r="A9" s="10" t="s">
        <v>36</v>
      </c>
      <c r="B9" s="11">
        <v>0</v>
      </c>
      <c r="C9" s="11">
        <v>6126.1</v>
      </c>
      <c r="D9" s="11">
        <f t="shared" si="0"/>
        <v>6126.1</v>
      </c>
      <c r="E9" s="11">
        <v>6126.1</v>
      </c>
      <c r="F9" s="11">
        <f t="shared" si="1"/>
        <v>0</v>
      </c>
      <c r="G9" s="11">
        <v>6387.2</v>
      </c>
      <c r="H9" s="11">
        <f t="shared" si="2"/>
        <v>261.09999999999945</v>
      </c>
      <c r="I9" s="12"/>
      <c r="J9" s="12"/>
      <c r="K9" s="12"/>
      <c r="L9" s="12"/>
      <c r="M9" s="12"/>
    </row>
    <row r="10" spans="1:13" s="13" customFormat="1" ht="49.5" customHeight="1">
      <c r="A10" s="15" t="s">
        <v>9</v>
      </c>
      <c r="B10" s="11">
        <v>572.9</v>
      </c>
      <c r="C10" s="11">
        <v>0</v>
      </c>
      <c r="D10" s="11">
        <f t="shared" si="0"/>
        <v>-572.9</v>
      </c>
      <c r="E10" s="11">
        <v>0</v>
      </c>
      <c r="F10" s="11">
        <f t="shared" si="1"/>
        <v>0</v>
      </c>
      <c r="G10" s="11">
        <v>0</v>
      </c>
      <c r="H10" s="11">
        <f t="shared" si="2"/>
        <v>0</v>
      </c>
      <c r="I10" s="12"/>
      <c r="J10" s="12"/>
      <c r="K10" s="12"/>
      <c r="L10" s="12"/>
      <c r="M10" s="12"/>
    </row>
    <row r="11" spans="1:13" s="13" customFormat="1" ht="45.75" customHeight="1">
      <c r="A11" s="15" t="s">
        <v>11</v>
      </c>
      <c r="B11" s="11">
        <v>80</v>
      </c>
      <c r="C11" s="11">
        <v>0</v>
      </c>
      <c r="D11" s="11">
        <f t="shared" si="0"/>
        <v>-80</v>
      </c>
      <c r="E11" s="11">
        <v>0</v>
      </c>
      <c r="F11" s="11">
        <f t="shared" si="1"/>
        <v>0</v>
      </c>
      <c r="G11" s="11">
        <v>0</v>
      </c>
      <c r="H11" s="11">
        <f t="shared" si="2"/>
        <v>0</v>
      </c>
      <c r="I11" s="12"/>
      <c r="J11" s="12"/>
      <c r="K11" s="12"/>
      <c r="L11" s="12"/>
      <c r="M11" s="12"/>
    </row>
    <row r="12" spans="1:13" s="13" customFormat="1" ht="21.75" customHeight="1">
      <c r="A12" s="10" t="s">
        <v>6</v>
      </c>
      <c r="B12" s="14">
        <v>116.2</v>
      </c>
      <c r="C12" s="14">
        <v>99.4</v>
      </c>
      <c r="D12" s="11">
        <f t="shared" si="0"/>
        <v>-16.799999999999997</v>
      </c>
      <c r="E12" s="14">
        <v>102.8</v>
      </c>
      <c r="F12" s="11">
        <f t="shared" si="1"/>
        <v>3.3999999999999915</v>
      </c>
      <c r="G12" s="14">
        <v>102.7</v>
      </c>
      <c r="H12" s="11">
        <f t="shared" si="2"/>
        <v>-0.09999999999999432</v>
      </c>
      <c r="I12" s="12"/>
      <c r="J12" s="12"/>
      <c r="K12" s="12"/>
      <c r="L12" s="12"/>
      <c r="M12" s="12"/>
    </row>
    <row r="13" spans="1:13" s="13" customFormat="1" ht="39" customHeight="1">
      <c r="A13" s="10" t="s">
        <v>10</v>
      </c>
      <c r="B13" s="14">
        <v>826</v>
      </c>
      <c r="C13" s="14">
        <v>0</v>
      </c>
      <c r="D13" s="11">
        <f t="shared" si="0"/>
        <v>-826</v>
      </c>
      <c r="E13" s="14">
        <v>0</v>
      </c>
      <c r="F13" s="11">
        <f t="shared" si="1"/>
        <v>0</v>
      </c>
      <c r="G13" s="14">
        <v>0</v>
      </c>
      <c r="H13" s="11">
        <f t="shared" si="2"/>
        <v>0</v>
      </c>
      <c r="I13" s="12"/>
      <c r="J13" s="12"/>
      <c r="K13" s="12"/>
      <c r="L13" s="12"/>
      <c r="M13" s="12"/>
    </row>
    <row r="14" spans="1:13" s="13" customFormat="1" ht="53.25" customHeight="1">
      <c r="A14" s="23" t="s">
        <v>34</v>
      </c>
      <c r="B14" s="14">
        <v>0</v>
      </c>
      <c r="C14" s="14">
        <v>393.7</v>
      </c>
      <c r="D14" s="11">
        <f t="shared" si="0"/>
        <v>393.7</v>
      </c>
      <c r="E14" s="14">
        <v>393.7</v>
      </c>
      <c r="F14" s="11">
        <f t="shared" si="1"/>
        <v>0</v>
      </c>
      <c r="G14" s="14">
        <v>393.7</v>
      </c>
      <c r="H14" s="11">
        <f t="shared" si="2"/>
        <v>0</v>
      </c>
      <c r="I14" s="12"/>
      <c r="J14" s="12"/>
      <c r="K14" s="12"/>
      <c r="L14" s="12"/>
      <c r="M14" s="12"/>
    </row>
    <row r="15" spans="1:13" s="13" customFormat="1" ht="24.75" customHeight="1">
      <c r="A15" s="10" t="s">
        <v>5</v>
      </c>
      <c r="B15" s="14">
        <v>434.3</v>
      </c>
      <c r="C15" s="14">
        <v>434.3</v>
      </c>
      <c r="D15" s="11">
        <f t="shared" si="0"/>
        <v>0</v>
      </c>
      <c r="E15" s="14">
        <v>434.3</v>
      </c>
      <c r="F15" s="11">
        <f t="shared" si="1"/>
        <v>0</v>
      </c>
      <c r="G15" s="14">
        <v>434.4</v>
      </c>
      <c r="H15" s="11">
        <f t="shared" si="2"/>
        <v>0.0999999999999659</v>
      </c>
      <c r="I15" s="12"/>
      <c r="J15" s="12"/>
      <c r="K15" s="12"/>
      <c r="L15" s="12"/>
      <c r="M15" s="12"/>
    </row>
    <row r="16" spans="1:13" s="17" customFormat="1" ht="21" customHeight="1">
      <c r="A16" s="10" t="s">
        <v>38</v>
      </c>
      <c r="B16" s="11">
        <v>1389</v>
      </c>
      <c r="C16" s="11">
        <v>0</v>
      </c>
      <c r="D16" s="11">
        <f t="shared" si="0"/>
        <v>-1389</v>
      </c>
      <c r="E16" s="11">
        <v>3166.4</v>
      </c>
      <c r="F16" s="11">
        <f t="shared" si="1"/>
        <v>3166.4</v>
      </c>
      <c r="G16" s="11">
        <v>0</v>
      </c>
      <c r="H16" s="11">
        <f t="shared" si="2"/>
        <v>-3166.4</v>
      </c>
      <c r="I16" s="16"/>
      <c r="J16" s="16"/>
      <c r="K16" s="16"/>
      <c r="L16" s="16"/>
      <c r="M16" s="16"/>
    </row>
    <row r="17" spans="1:13" s="17" customFormat="1" ht="21" customHeight="1">
      <c r="A17" s="10" t="s">
        <v>17</v>
      </c>
      <c r="B17" s="11">
        <v>299.4</v>
      </c>
      <c r="C17" s="11">
        <v>327.1</v>
      </c>
      <c r="D17" s="11">
        <f t="shared" si="0"/>
        <v>27.700000000000045</v>
      </c>
      <c r="E17" s="11">
        <v>327.1</v>
      </c>
      <c r="F17" s="11">
        <f t="shared" si="1"/>
        <v>0</v>
      </c>
      <c r="G17" s="11">
        <v>327.1</v>
      </c>
      <c r="H17" s="11">
        <f t="shared" si="2"/>
        <v>0</v>
      </c>
      <c r="I17" s="16"/>
      <c r="J17" s="16"/>
      <c r="K17" s="16"/>
      <c r="L17" s="16"/>
      <c r="M17" s="16"/>
    </row>
    <row r="18" spans="1:13" s="17" customFormat="1" ht="21" customHeight="1">
      <c r="A18" s="10" t="s">
        <v>19</v>
      </c>
      <c r="B18" s="11">
        <v>65</v>
      </c>
      <c r="C18" s="11">
        <v>0</v>
      </c>
      <c r="D18" s="11">
        <f t="shared" si="0"/>
        <v>-65</v>
      </c>
      <c r="E18" s="11">
        <v>0</v>
      </c>
      <c r="F18" s="11">
        <f t="shared" si="1"/>
        <v>0</v>
      </c>
      <c r="G18" s="11">
        <v>0</v>
      </c>
      <c r="H18" s="11">
        <f t="shared" si="2"/>
        <v>0</v>
      </c>
      <c r="I18" s="16"/>
      <c r="J18" s="16"/>
      <c r="K18" s="16"/>
      <c r="L18" s="16"/>
      <c r="M18" s="16"/>
    </row>
    <row r="19" spans="1:13" s="17" customFormat="1" ht="21" customHeight="1">
      <c r="A19" s="10" t="s">
        <v>18</v>
      </c>
      <c r="B19" s="11">
        <v>0</v>
      </c>
      <c r="C19" s="11">
        <v>0</v>
      </c>
      <c r="D19" s="11">
        <f t="shared" si="0"/>
        <v>0</v>
      </c>
      <c r="E19" s="11">
        <v>2024.4</v>
      </c>
      <c r="F19" s="11">
        <f t="shared" si="1"/>
        <v>2024.4</v>
      </c>
      <c r="G19" s="11">
        <v>0</v>
      </c>
      <c r="H19" s="11">
        <f t="shared" si="2"/>
        <v>-2024.4</v>
      </c>
      <c r="I19" s="16"/>
      <c r="J19" s="16"/>
      <c r="K19" s="16"/>
      <c r="L19" s="16"/>
      <c r="M19" s="16"/>
    </row>
    <row r="20" spans="1:13" s="17" customFormat="1" ht="24.75" customHeight="1">
      <c r="A20" s="10" t="s">
        <v>29</v>
      </c>
      <c r="B20" s="11">
        <v>38304.2</v>
      </c>
      <c r="C20" s="11">
        <v>48726.2</v>
      </c>
      <c r="D20" s="11">
        <f t="shared" si="0"/>
        <v>10422</v>
      </c>
      <c r="E20" s="11">
        <v>36284.9</v>
      </c>
      <c r="F20" s="11">
        <f t="shared" si="1"/>
        <v>-12441.299999999996</v>
      </c>
      <c r="G20" s="11">
        <v>36284.9</v>
      </c>
      <c r="H20" s="11">
        <f t="shared" si="2"/>
        <v>0</v>
      </c>
      <c r="I20" s="16"/>
      <c r="J20" s="16"/>
      <c r="K20" s="16"/>
      <c r="L20" s="16"/>
      <c r="M20" s="16"/>
    </row>
    <row r="21" spans="1:13" s="13" customFormat="1" ht="21" customHeight="1">
      <c r="A21" s="10" t="s">
        <v>30</v>
      </c>
      <c r="B21" s="14">
        <v>9400.8</v>
      </c>
      <c r="C21" s="14">
        <v>9169.1</v>
      </c>
      <c r="D21" s="11">
        <f t="shared" si="0"/>
        <v>-231.6999999999989</v>
      </c>
      <c r="E21" s="14">
        <v>9169.1</v>
      </c>
      <c r="F21" s="11">
        <f t="shared" si="1"/>
        <v>0</v>
      </c>
      <c r="G21" s="14">
        <v>9169.1</v>
      </c>
      <c r="H21" s="11">
        <f t="shared" si="2"/>
        <v>0</v>
      </c>
      <c r="I21" s="12"/>
      <c r="J21" s="12"/>
      <c r="K21" s="12"/>
      <c r="L21" s="12"/>
      <c r="M21" s="12"/>
    </row>
    <row r="22" spans="1:13" s="13" customFormat="1" ht="32.25" customHeight="1">
      <c r="A22" s="10" t="s">
        <v>14</v>
      </c>
      <c r="B22" s="14">
        <v>53650.3</v>
      </c>
      <c r="C22" s="14">
        <v>0</v>
      </c>
      <c r="D22" s="11">
        <f t="shared" si="0"/>
        <v>-53650.3</v>
      </c>
      <c r="E22" s="11">
        <v>0</v>
      </c>
      <c r="F22" s="11">
        <f t="shared" si="1"/>
        <v>0</v>
      </c>
      <c r="G22" s="11">
        <v>0</v>
      </c>
      <c r="H22" s="11">
        <f t="shared" si="2"/>
        <v>0</v>
      </c>
      <c r="I22" s="12"/>
      <c r="J22" s="12"/>
      <c r="K22" s="12"/>
      <c r="L22" s="12"/>
      <c r="M22" s="12"/>
    </row>
    <row r="23" spans="1:13" s="13" customFormat="1" ht="20.25" customHeight="1">
      <c r="A23" s="10" t="s">
        <v>31</v>
      </c>
      <c r="B23" s="11">
        <v>7083.4</v>
      </c>
      <c r="C23" s="11">
        <v>6663</v>
      </c>
      <c r="D23" s="11">
        <f t="shared" si="0"/>
        <v>-420.39999999999964</v>
      </c>
      <c r="E23" s="11">
        <v>6663</v>
      </c>
      <c r="F23" s="11">
        <f t="shared" si="1"/>
        <v>0</v>
      </c>
      <c r="G23" s="11">
        <v>6663</v>
      </c>
      <c r="H23" s="11">
        <f t="shared" si="2"/>
        <v>0</v>
      </c>
      <c r="I23" s="12"/>
      <c r="J23" s="12"/>
      <c r="K23" s="12"/>
      <c r="L23" s="12"/>
      <c r="M23" s="12"/>
    </row>
    <row r="24" spans="1:13" s="13" customFormat="1" ht="18" customHeight="1">
      <c r="A24" s="10" t="s">
        <v>15</v>
      </c>
      <c r="B24" s="11">
        <v>369</v>
      </c>
      <c r="C24" s="11">
        <v>326.4</v>
      </c>
      <c r="D24" s="11">
        <f t="shared" si="0"/>
        <v>-42.60000000000002</v>
      </c>
      <c r="E24" s="11">
        <v>324.2</v>
      </c>
      <c r="F24" s="11">
        <f t="shared" si="1"/>
        <v>-2.1999999999999886</v>
      </c>
      <c r="G24" s="11">
        <v>481</v>
      </c>
      <c r="H24" s="11">
        <f t="shared" si="2"/>
        <v>156.8</v>
      </c>
      <c r="I24" s="12"/>
      <c r="J24" s="12"/>
      <c r="K24" s="12"/>
      <c r="L24" s="12"/>
      <c r="M24" s="12"/>
    </row>
    <row r="25" spans="1:13" s="13" customFormat="1" ht="18" customHeight="1">
      <c r="A25" s="10" t="s">
        <v>7</v>
      </c>
      <c r="B25" s="11">
        <v>4990.1</v>
      </c>
      <c r="C25" s="11">
        <v>4610.1</v>
      </c>
      <c r="D25" s="11">
        <f t="shared" si="0"/>
        <v>-380</v>
      </c>
      <c r="E25" s="11">
        <v>4610.1</v>
      </c>
      <c r="F25" s="11">
        <f t="shared" si="1"/>
        <v>0</v>
      </c>
      <c r="G25" s="11">
        <v>4610.1</v>
      </c>
      <c r="H25" s="11">
        <f t="shared" si="2"/>
        <v>0</v>
      </c>
      <c r="I25" s="12"/>
      <c r="J25" s="12"/>
      <c r="K25" s="12"/>
      <c r="L25" s="12"/>
      <c r="M25" s="12"/>
    </row>
    <row r="26" spans="1:13" s="13" customFormat="1" ht="34.5" customHeight="1">
      <c r="A26" s="10" t="s">
        <v>32</v>
      </c>
      <c r="B26" s="18">
        <v>33058.1</v>
      </c>
      <c r="C26" s="18">
        <v>32652.5</v>
      </c>
      <c r="D26" s="11">
        <f t="shared" si="0"/>
        <v>-405.59999999999854</v>
      </c>
      <c r="E26" s="18">
        <v>32652.5</v>
      </c>
      <c r="F26" s="11">
        <f t="shared" si="1"/>
        <v>0</v>
      </c>
      <c r="G26" s="18">
        <v>32652.5</v>
      </c>
      <c r="H26" s="11">
        <f t="shared" si="2"/>
        <v>0</v>
      </c>
      <c r="I26" s="12"/>
      <c r="J26" s="12"/>
      <c r="K26" s="12"/>
      <c r="L26" s="12"/>
      <c r="M26" s="12"/>
    </row>
    <row r="27" spans="1:13" s="13" customFormat="1" ht="18" customHeight="1">
      <c r="A27" s="15" t="s">
        <v>16</v>
      </c>
      <c r="B27" s="11">
        <v>22608.4</v>
      </c>
      <c r="C27" s="11">
        <v>0</v>
      </c>
      <c r="D27" s="11">
        <f t="shared" si="0"/>
        <v>-22608.4</v>
      </c>
      <c r="E27" s="11">
        <v>0</v>
      </c>
      <c r="F27" s="11">
        <f t="shared" si="1"/>
        <v>0</v>
      </c>
      <c r="G27" s="11">
        <v>0</v>
      </c>
      <c r="H27" s="11">
        <f t="shared" si="2"/>
        <v>0</v>
      </c>
      <c r="I27" s="12"/>
      <c r="J27" s="12"/>
      <c r="K27" s="12"/>
      <c r="L27" s="12"/>
      <c r="M27" s="12"/>
    </row>
    <row r="28" spans="1:13" s="17" customFormat="1" ht="48.75" customHeight="1">
      <c r="A28" s="10" t="s">
        <v>33</v>
      </c>
      <c r="B28" s="11">
        <v>5045</v>
      </c>
      <c r="C28" s="11">
        <v>7374.5</v>
      </c>
      <c r="D28" s="11">
        <f t="shared" si="0"/>
        <v>2329.5</v>
      </c>
      <c r="E28" s="11">
        <v>5264</v>
      </c>
      <c r="F28" s="11">
        <f t="shared" si="1"/>
        <v>-2110.5</v>
      </c>
      <c r="G28" s="11">
        <v>5264</v>
      </c>
      <c r="H28" s="11">
        <f t="shared" si="2"/>
        <v>0</v>
      </c>
      <c r="I28" s="16"/>
      <c r="J28" s="16"/>
      <c r="K28" s="16"/>
      <c r="L28" s="16"/>
      <c r="M28" s="16"/>
    </row>
    <row r="29" spans="1:13" s="17" customFormat="1" ht="48.75" customHeight="1">
      <c r="A29" s="10" t="s">
        <v>37</v>
      </c>
      <c r="B29" s="11">
        <v>0</v>
      </c>
      <c r="C29" s="11">
        <v>0</v>
      </c>
      <c r="D29" s="11">
        <f>C29-B29</f>
        <v>0</v>
      </c>
      <c r="E29" s="11">
        <v>0</v>
      </c>
      <c r="F29" s="11">
        <f>E29-C29</f>
        <v>0</v>
      </c>
      <c r="G29" s="11">
        <v>810000.8</v>
      </c>
      <c r="H29" s="11">
        <f>G29-E29</f>
        <v>810000.8</v>
      </c>
      <c r="I29" s="16"/>
      <c r="J29" s="16"/>
      <c r="K29" s="16"/>
      <c r="L29" s="16"/>
      <c r="M29" s="16"/>
    </row>
    <row r="30" spans="1:13" s="28" customFormat="1" ht="20.25" customHeight="1">
      <c r="A30" s="24" t="s">
        <v>0</v>
      </c>
      <c r="B30" s="25">
        <f>B31+B32</f>
        <v>240725.59999999998</v>
      </c>
      <c r="C30" s="25">
        <f>C31+C32</f>
        <v>176484.4</v>
      </c>
      <c r="D30" s="26">
        <f t="shared" si="0"/>
        <v>-64241.19999999998</v>
      </c>
      <c r="E30" s="25">
        <f>E31+E32</f>
        <v>163058.30000000002</v>
      </c>
      <c r="F30" s="26">
        <f t="shared" si="1"/>
        <v>-13426.099999999977</v>
      </c>
      <c r="G30" s="25">
        <f>G31+G32</f>
        <v>967436.5999999999</v>
      </c>
      <c r="H30" s="26">
        <f t="shared" si="2"/>
        <v>804378.2999999998</v>
      </c>
      <c r="I30" s="27"/>
      <c r="J30" s="27"/>
      <c r="K30" s="27"/>
      <c r="L30" s="27"/>
      <c r="M30" s="27"/>
    </row>
    <row r="31" spans="1:13" s="13" customFormat="1" ht="17.25" customHeight="1">
      <c r="A31" s="19" t="s">
        <v>1</v>
      </c>
      <c r="B31" s="14">
        <f>B34+B37</f>
        <v>240356.59999999998</v>
      </c>
      <c r="C31" s="14">
        <f>C34+C37</f>
        <v>170031.9</v>
      </c>
      <c r="D31" s="11">
        <f t="shared" si="0"/>
        <v>-70324.69999999998</v>
      </c>
      <c r="E31" s="14">
        <f>E34+E37</f>
        <v>154583.6</v>
      </c>
      <c r="F31" s="11">
        <f t="shared" si="1"/>
        <v>-15448.299999999988</v>
      </c>
      <c r="G31" s="14">
        <f>G34+G37</f>
        <v>960568.3999999999</v>
      </c>
      <c r="H31" s="11">
        <f t="shared" si="2"/>
        <v>805984.7999999999</v>
      </c>
      <c r="I31" s="12"/>
      <c r="J31" s="12"/>
      <c r="K31" s="12"/>
      <c r="L31" s="12"/>
      <c r="M31" s="12"/>
    </row>
    <row r="32" spans="1:13" s="13" customFormat="1" ht="18.75" customHeight="1">
      <c r="A32" s="19" t="s">
        <v>2</v>
      </c>
      <c r="B32" s="14">
        <f>SUM(B35+B38)</f>
        <v>369</v>
      </c>
      <c r="C32" s="14">
        <f>SUM(C35+C38)</f>
        <v>6452.5</v>
      </c>
      <c r="D32" s="11">
        <f t="shared" si="0"/>
        <v>6083.5</v>
      </c>
      <c r="E32" s="14">
        <f>SUM(E35+E38)</f>
        <v>8474.7</v>
      </c>
      <c r="F32" s="11">
        <f t="shared" si="1"/>
        <v>2022.2000000000007</v>
      </c>
      <c r="G32" s="14">
        <f>SUM(G35+G38)</f>
        <v>6868.2</v>
      </c>
      <c r="H32" s="11">
        <f t="shared" si="2"/>
        <v>-1606.500000000001</v>
      </c>
      <c r="I32" s="12"/>
      <c r="J32" s="12"/>
      <c r="K32" s="12"/>
      <c r="L32" s="12"/>
      <c r="M32" s="12"/>
    </row>
    <row r="33" spans="1:13" s="17" customFormat="1" ht="18" customHeight="1">
      <c r="A33" s="20" t="s">
        <v>3</v>
      </c>
      <c r="B33" s="22">
        <f>SUM(B34+B35)</f>
        <v>53650.3</v>
      </c>
      <c r="C33" s="22">
        <f>SUM(C34+C35)</f>
        <v>0</v>
      </c>
      <c r="D33" s="22">
        <f t="shared" si="0"/>
        <v>-53650.3</v>
      </c>
      <c r="E33" s="22">
        <f>SUM(E34+E35)</f>
        <v>0</v>
      </c>
      <c r="F33" s="22">
        <f t="shared" si="1"/>
        <v>0</v>
      </c>
      <c r="G33" s="22">
        <f>SUM(G34+G35)</f>
        <v>0</v>
      </c>
      <c r="H33" s="22">
        <f t="shared" si="2"/>
        <v>0</v>
      </c>
      <c r="I33" s="16"/>
      <c r="J33" s="16"/>
      <c r="K33" s="16"/>
      <c r="L33" s="16"/>
      <c r="M33" s="16"/>
    </row>
    <row r="34" spans="1:8" s="13" customFormat="1" ht="17.25" customHeight="1">
      <c r="A34" s="19" t="s">
        <v>1</v>
      </c>
      <c r="B34" s="14">
        <f>B22</f>
        <v>53650.3</v>
      </c>
      <c r="C34" s="14">
        <f>C22</f>
        <v>0</v>
      </c>
      <c r="D34" s="11">
        <f t="shared" si="0"/>
        <v>-53650.3</v>
      </c>
      <c r="E34" s="14">
        <f>E22</f>
        <v>0</v>
      </c>
      <c r="F34" s="11">
        <f t="shared" si="1"/>
        <v>0</v>
      </c>
      <c r="G34" s="14">
        <f>G22</f>
        <v>0</v>
      </c>
      <c r="H34" s="11">
        <f t="shared" si="2"/>
        <v>0</v>
      </c>
    </row>
    <row r="35" spans="1:13" s="13" customFormat="1" ht="17.25" customHeight="1">
      <c r="A35" s="19" t="s">
        <v>2</v>
      </c>
      <c r="B35" s="14">
        <v>0</v>
      </c>
      <c r="C35" s="14">
        <v>0</v>
      </c>
      <c r="D35" s="11">
        <f t="shared" si="0"/>
        <v>0</v>
      </c>
      <c r="E35" s="14">
        <v>0</v>
      </c>
      <c r="F35" s="11">
        <f t="shared" si="1"/>
        <v>0</v>
      </c>
      <c r="G35" s="14">
        <v>0</v>
      </c>
      <c r="H35" s="11">
        <f t="shared" si="2"/>
        <v>0</v>
      </c>
      <c r="I35" s="12"/>
      <c r="J35" s="12"/>
      <c r="K35" s="12"/>
      <c r="L35" s="12"/>
      <c r="M35" s="12"/>
    </row>
    <row r="36" spans="1:8" s="17" customFormat="1" ht="18.75" customHeight="1">
      <c r="A36" s="20" t="s">
        <v>4</v>
      </c>
      <c r="B36" s="21">
        <f>B37+B38</f>
        <v>187075.3</v>
      </c>
      <c r="C36" s="21">
        <f>C37+C38</f>
        <v>176484.4</v>
      </c>
      <c r="D36" s="22">
        <f t="shared" si="0"/>
        <v>-10590.899999999994</v>
      </c>
      <c r="E36" s="21">
        <f>E37+E38</f>
        <v>163058.30000000002</v>
      </c>
      <c r="F36" s="22">
        <f t="shared" si="1"/>
        <v>-13426.099999999977</v>
      </c>
      <c r="G36" s="21">
        <f>G37+G38</f>
        <v>967436.5999999999</v>
      </c>
      <c r="H36" s="22">
        <f t="shared" si="2"/>
        <v>804378.2999999998</v>
      </c>
    </row>
    <row r="37" spans="1:8" s="13" customFormat="1" ht="18" customHeight="1">
      <c r="A37" s="19" t="s">
        <v>1</v>
      </c>
      <c r="B37" s="14">
        <f>B29+B28+B27+B26+B25+B23+B21+B20+B18+B17+B16+B15+B14+B13+B12+B11+B10+B8+B7</f>
        <v>186706.3</v>
      </c>
      <c r="C37" s="14">
        <f>C29+C28+C27+C26+C25+C23+C21+C20+C18+C17+C16+C15+C14+C13+C12+C11+C10+C8+C7</f>
        <v>170031.9</v>
      </c>
      <c r="D37" s="11">
        <f t="shared" si="0"/>
        <v>-16674.399999999994</v>
      </c>
      <c r="E37" s="14">
        <f>E29+E28+E27+E26+E25+E23+E21+E20+E18+E17+E16+E15+E14+E13+E12+E11+E10+E8+E7</f>
        <v>154583.6</v>
      </c>
      <c r="F37" s="11">
        <f t="shared" si="1"/>
        <v>-15448.299999999988</v>
      </c>
      <c r="G37" s="14">
        <f>G29+G28+G27+G26+G25+G23+G21+G20+G18+G17+G16+G15+G14+G13+G12+G11+G10+G8+G7</f>
        <v>960568.3999999999</v>
      </c>
      <c r="H37" s="11">
        <f t="shared" si="2"/>
        <v>805984.7999999999</v>
      </c>
    </row>
    <row r="38" spans="1:8" s="13" customFormat="1" ht="18" customHeight="1">
      <c r="A38" s="19" t="s">
        <v>2</v>
      </c>
      <c r="B38" s="14">
        <f>B24+B19+B9</f>
        <v>369</v>
      </c>
      <c r="C38" s="14">
        <f>C24+C19+C9</f>
        <v>6452.5</v>
      </c>
      <c r="D38" s="11">
        <f t="shared" si="0"/>
        <v>6083.5</v>
      </c>
      <c r="E38" s="14">
        <f>E24+E19+E9</f>
        <v>8474.7</v>
      </c>
      <c r="F38" s="11">
        <f t="shared" si="1"/>
        <v>2022.2000000000007</v>
      </c>
      <c r="G38" s="14">
        <f>G24+G19+G9</f>
        <v>6868.2</v>
      </c>
      <c r="H38" s="11">
        <f t="shared" si="2"/>
        <v>-1606.500000000001</v>
      </c>
    </row>
  </sheetData>
  <sheetProtection/>
  <mergeCells count="10">
    <mergeCell ref="E1:H1"/>
    <mergeCell ref="A3:H3"/>
    <mergeCell ref="A5:A6"/>
    <mergeCell ref="B5:B6"/>
    <mergeCell ref="C5:C6"/>
    <mergeCell ref="D5:D6"/>
    <mergeCell ref="E5:E6"/>
    <mergeCell ref="F5:F6"/>
    <mergeCell ref="G5:G6"/>
    <mergeCell ref="H5:H6"/>
  </mergeCells>
  <printOptions/>
  <pageMargins left="0.5905511811023623" right="0.1968503937007874" top="0.3937007874015748" bottom="0.1968503937007874" header="0.15748031496062992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Лариса Васильевна Зорина</cp:lastModifiedBy>
  <cp:lastPrinted>2019-12-07T07:39:49Z</cp:lastPrinted>
  <dcterms:created xsi:type="dcterms:W3CDTF">1996-10-08T23:32:33Z</dcterms:created>
  <dcterms:modified xsi:type="dcterms:W3CDTF">2019-12-07T07:39:51Z</dcterms:modified>
  <cp:category/>
  <cp:version/>
  <cp:contentType/>
  <cp:contentStatus/>
</cp:coreProperties>
</file>