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5." sheetId="1" r:id="rId1"/>
  </sheets>
  <definedNames>
    <definedName name="_xlnm.Print_Titles" localSheetId="0">'приложение 1.5.'!$7:$7</definedName>
    <definedName name="_xlnm.Print_Area" localSheetId="0">'приложение 1.5.'!$A$1:$C$107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<sst xmlns="http://schemas.openxmlformats.org/spreadsheetml/2006/main" count="208" uniqueCount="206">
  <si>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</si>
  <si>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</si>
  <si>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</si>
  <si>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</si>
  <si>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</si>
  <si>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</si>
  <si>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</si>
  <si>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</si>
  <si>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</si>
  <si>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</si>
  <si>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</si>
  <si>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</si>
  <si>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</si>
  <si>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</si>
  <si>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</si>
  <si>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</si>
  <si>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</si>
  <si>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</si>
  <si>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</si>
  <si>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</si>
  <si>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</si>
  <si>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</si>
  <si>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</si>
  <si>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</si>
  <si>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</si>
  <si>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</si>
  <si>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</si>
  <si>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</si>
  <si>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</si>
  <si>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</si>
  <si>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</si>
  <si>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</si>
  <si>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</si>
  <si>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</si>
  <si>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</si>
  <si>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</si>
  <si>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</si>
  <si>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</si>
  <si>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</si>
  <si>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</si>
  <si>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</si>
  <si>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</si>
  <si>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</si>
  <si>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</si>
  <si>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</si>
  <si>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</si>
  <si>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</si>
  <si>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</si>
  <si>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</si>
  <si>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</si>
  <si>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</si>
  <si>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</si>
  <si>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</si>
  <si>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</si>
  <si>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</si>
  <si>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</si>
  <si>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</si>
  <si>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</si>
  <si>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</si>
  <si>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</si>
  <si>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</si>
  <si>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</si>
  <si>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</si>
  <si>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</si>
  <si>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</si>
  <si>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</si>
  <si>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</si>
  <si>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</si>
  <si>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</si>
  <si>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</si>
  <si>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</si>
  <si>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</si>
  <si>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</si>
  <si>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</si>
  <si>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</si>
  <si>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</si>
  <si>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000 1 16 25050 01 0000 140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</si>
  <si>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</si>
  <si>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</si>
  <si>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</si>
  <si>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</si>
  <si>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</si>
  <si>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</si>
  <si>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</si>
  <si>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</si>
  <si>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</si>
  <si>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</si>
  <si>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</si>
  <si>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</si>
  <si>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</si>
  <si>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</si>
  <si>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</si>
  <si>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</si>
  <si>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</si>
  <si>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000 1 03 02250 01 0000 110</t>
  </si>
  <si>
    <t>000 1 03 02260 01 0000 110</t>
  </si>
  <si>
    <t>000 1 05 02000 02 0000 110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</si>
  <si>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</si>
  <si>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</si>
  <si>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</si>
  <si>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</si>
  <si>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</si>
  <si>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</si>
  <si>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</si>
  <si>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</si>
  <si>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</si>
  <si>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</si>
  <si>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</si>
  <si>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</si>
  <si>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>000 1 16 37000 00 0000 140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</si>
  <si>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</si>
  <si>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</si>
  <si>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</si>
  <si>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</si>
  <si>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</si>
  <si>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</si>
  <si>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</si>
  <si>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</si>
  <si>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</si>
  <si>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</si>
  <si>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</si>
  <si>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</si>
  <si>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</si>
  <si>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</si>
  <si>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</si>
  <si>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</si>
  <si>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</si>
  <si>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</si>
  <si>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</si>
  <si>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</si>
  <si>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</si>
  <si>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</si>
  <si>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</si>
  <si>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</si>
  <si>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</si>
  <si>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</si>
  <si>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</si>
  <si>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</si>
  <si>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</si>
  <si>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</si>
  <si>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</si>
  <si>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</si>
  <si>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</si>
  <si>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</si>
  <si>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</si>
  <si>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</si>
  <si>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</si>
  <si>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</si>
  <si>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</si>
  <si>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</si>
  <si>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</si>
  <si>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</si>
  <si>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</si>
  <si>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</si>
  <si>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</si>
  <si>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</si>
  <si>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</si>
  <si>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</si>
  <si>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</si>
  <si>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</si>
  <si>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 xml:space="preserve">Сумма 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</si>
  <si>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</si>
  <si>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</si>
  <si>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- прочие денежные взыскания (штрафы) за правонарушения в области дорожного движения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</si>
  <si>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</si>
  <si>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</si>
  <si>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000 2 02 20000 00 0000 150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</si>
  <si>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</si>
  <si>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</si>
  <si>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</si>
  <si>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</si>
  <si>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</si>
  <si>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000 2 02 35082 00 0000 150</t>
  </si>
  <si>
    <t>000 2 02 35082 04 0000 150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</si>
  <si>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</si>
  <si>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</si>
  <si>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</si>
  <si>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</si>
  <si>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</si>
  <si>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</si>
  <si>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</si>
  <si>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</si>
  <si>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</si>
  <si>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</si>
  <si>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</si>
  <si>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</si>
  <si>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</si>
  <si>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</si>
  <si>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</si>
  <si>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Изменения доходов бюджета городского округа город Урай на 2019 год</t>
  </si>
  <si>
    <t xml:space="preserve">СУБСИДИИ БЮДЖЕТАМ БЮДЖЕТНОЙ СИСТЕМЫ РОССИЙСКОЙ ФЕДЕРАЦИИ       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</si>
  <si>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</si>
  <si>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000 1 05 01012 01 0000 110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</si>
  <si>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</si>
  <si>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000 1 05 01050 01 0000 110</t>
  </si>
  <si>
    <t xml:space="preserve"> Субсидии на строительство объектов инженерной инфраструктуры на территориях, предназначенных для жилищного строительства (капитальные вложения)</t>
  </si>
  <si>
    <t xml:space="preserve">000 2 02 20077 00 0000 150 </t>
  </si>
  <si>
    <t xml:space="preserve"> </t>
  </si>
  <si>
    <t>Приложение 1.5</t>
  </si>
  <si>
    <t>от 20 декабря 2018 года №80</t>
  </si>
  <si>
    <t>ДОТАЦИИ БЮДЖЕТАМ БЮДЖЕТНОЙ СИСТЕМЫ РОССИЙСКОЙ ФЕДЕРАЦИИ</t>
  </si>
  <si>
    <t>000 2 02 10000 00 0000 150</t>
  </si>
  <si>
    <t>Прочие дотации в целях поощрения достижения наилучших значений показателей деятельности ОМС и стимулирования роста налогового потенциала и качества планирования доходов в городских округах и муниципальных раонах ХМАО-Югры</t>
  </si>
  <si>
    <t>000 2 02 19999 00 0000 150</t>
  </si>
  <si>
    <t>Прочие дотации бюджетам городских округов</t>
  </si>
  <si>
    <t>000 2 02 19999 04 0000 150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</si>
</sst>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_ ;\-#,##0\ "/>
    <numFmt numFmtId="202" formatCode="#,##0.00_ ;\-#,##0.00\ "/>
    <numFmt numFmtId="203" formatCode="#,##0.0_ ;\-#,##0.0\ "/>
    <numFmt numFmtId="204" formatCode="#,##0.00\ _₽"/>
    <numFmt numFmtId="205" formatCode="\+\ #,#00"/>
    <numFmt numFmtId="206" formatCode="&quot;+&quot;\ #,##0.0;&quot;-&quot;\ #,##0.0;&quot;&quot;\ 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8">
    <xf numFmtId="0" fontId="0" fillId="0" borderId="0" xfId="0" applyAlignment="1">
      <alignment/>
    </xf>
    <xf numFmtId="0" fontId="4" fillId="34" borderId="11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64" applyFont="1" applyFill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0" xfId="64" applyFont="1" applyFill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4" fillId="34" borderId="11" xfId="53" applyNumberFormat="1" applyFont="1" applyFill="1" applyBorder="1" applyAlignment="1" applyProtection="1">
      <alignment horizontal="left" vertical="top" wrapText="1"/>
      <protection hidden="1"/>
    </xf>
    <xf numFmtId="0" fontId="4" fillId="34" borderId="11" xfId="53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>
      <alignment horizontal="right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right" vertical="top"/>
    </xf>
    <xf numFmtId="0" fontId="4" fillId="34" borderId="0" xfId="0" applyFont="1" applyFill="1" applyAlignment="1">
      <alignment vertical="top"/>
    </xf>
    <xf numFmtId="184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1" xfId="0" applyNumberFormat="1" applyFont="1" applyFill="1" applyBorder="1" applyAlignment="1">
      <alignment horizontal="left"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53" applyFont="1" applyFill="1" applyBorder="1" applyAlignment="1">
      <alignment vertical="center" wrapText="1"/>
      <protection/>
    </xf>
    <xf numFmtId="0" fontId="5" fillId="34" borderId="11" xfId="53" applyFont="1" applyFill="1" applyBorder="1" applyAlignment="1">
      <alignment vertical="center" wrapText="1"/>
      <protection/>
    </xf>
    <xf numFmtId="184" fontId="4" fillId="34" borderId="0" xfId="0" applyNumberFormat="1" applyFont="1" applyFill="1" applyBorder="1" applyAlignment="1">
      <alignment horizontal="right" vertical="center" wrapText="1"/>
    </xf>
    <xf numFmtId="206" fontId="3" fillId="34" borderId="11" xfId="0" applyNumberFormat="1" applyFont="1" applyFill="1" applyBorder="1" applyAlignment="1">
      <alignment horizontal="center" vertical="center" wrapText="1"/>
    </xf>
    <xf numFmtId="206" fontId="4" fillId="34" borderId="11" xfId="0" applyNumberFormat="1" applyFont="1" applyFill="1" applyBorder="1" applyAlignment="1">
      <alignment horizontal="center" vertical="center" wrapText="1"/>
    </xf>
    <xf numFmtId="206" fontId="3" fillId="34" borderId="11" xfId="61" applyNumberFormat="1" applyFont="1" applyFill="1" applyBorder="1" applyAlignment="1">
      <alignment horizontal="center" vertical="center" wrapText="1"/>
    </xf>
    <xf numFmtId="206" fontId="4" fillId="34" borderId="11" xfId="61" applyNumberFormat="1" applyFont="1" applyFill="1" applyBorder="1" applyAlignment="1">
      <alignment horizontal="center" vertical="center" wrapText="1"/>
    </xf>
    <xf numFmtId="206" fontId="5" fillId="34" borderId="11" xfId="0" applyNumberFormat="1" applyFont="1" applyFill="1" applyBorder="1" applyAlignment="1">
      <alignment horizontal="center" vertical="center" wrapText="1"/>
    </xf>
    <xf numFmtId="206" fontId="5" fillId="34" borderId="11" xfId="53" applyNumberFormat="1" applyFont="1" applyFill="1" applyBorder="1" applyAlignment="1">
      <alignment horizontal="center" vertical="center" wrapText="1"/>
      <protection/>
    </xf>
    <xf numFmtId="206" fontId="4" fillId="34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82">
      <selection activeCell="F98" sqref="F98"/>
    </sheetView>
  </sheetViews>
  <sheetFormatPr defaultColWidth="9.140625" defaultRowHeight="12.75"/>
  <cols>
    <col min="1" max="1" width="68.28125" style="16" customWidth="1"/>
    <col min="2" max="2" width="28.00390625" style="15" customWidth="1"/>
    <col min="3" max="3" width="16.00390625" style="19" customWidth="1"/>
    <col min="4" max="16384" width="9.140625" style="15" customWidth="1"/>
  </cols>
  <sheetData>
    <row r="1" spans="1:3" ht="12.75">
      <c r="A1" s="14"/>
      <c r="B1" s="57" t="s">
        <v>198</v>
      </c>
      <c r="C1" s="57"/>
    </row>
    <row r="2" spans="2:4" ht="12.75">
      <c r="B2" s="57" t="s">
        <v>0</v>
      </c>
      <c r="C2" s="57"/>
      <c r="D2" s="17"/>
    </row>
    <row r="3" spans="2:4" ht="12.75">
      <c r="B3" s="57" t="s">
        <v>199</v>
      </c>
      <c r="C3" s="57"/>
      <c r="D3" s="17"/>
    </row>
    <row r="4" spans="2:4" ht="19.5" customHeight="1">
      <c r="B4" s="18"/>
      <c r="D4" s="17"/>
    </row>
    <row r="5" spans="1:3" s="20" customFormat="1" ht="18" customHeight="1">
      <c r="A5" s="56" t="s">
        <v>189</v>
      </c>
      <c r="B5" s="56"/>
      <c r="C5" s="56"/>
    </row>
    <row r="6" spans="1:3" ht="15" customHeight="1">
      <c r="A6" s="21"/>
      <c r="B6" s="22"/>
      <c r="C6" s="42" t="s">
        <v>188</v>
      </c>
    </row>
    <row r="7" spans="1:3" ht="26.25" customHeight="1">
      <c r="A7" s="23" t="s">
        <v>1</v>
      </c>
      <c r="B7" s="23" t="s">
        <v>2</v>
      </c>
      <c r="C7" s="25" t="s">
        <v>160</v>
      </c>
    </row>
    <row r="8" spans="1:3" ht="12.75">
      <c r="A8" s="24" t="s">
        <v>3</v>
      </c>
      <c r="B8" s="7" t="s">
        <v>4</v>
      </c>
      <c r="C8" s="25">
        <f>C14+C31+C45+C52+C26+C61+C82+C9</f>
        <v>14270.900000000001</v>
      </c>
    </row>
    <row r="9" spans="1:3" ht="25.5">
      <c r="A9" s="6" t="s">
        <v>89</v>
      </c>
      <c r="B9" s="7" t="s">
        <v>90</v>
      </c>
      <c r="C9" s="43">
        <f>C10</f>
        <v>0</v>
      </c>
    </row>
    <row r="10" spans="1:3" ht="25.5">
      <c r="A10" s="3" t="s">
        <v>91</v>
      </c>
      <c r="B10" s="4" t="s">
        <v>92</v>
      </c>
      <c r="C10" s="44">
        <f>C11+C12+C13</f>
        <v>0</v>
      </c>
    </row>
    <row r="11" spans="1:3" ht="51">
      <c r="A11" s="3" t="s">
        <v>120</v>
      </c>
      <c r="B11" s="4" t="s">
        <v>93</v>
      </c>
      <c r="C11" s="44">
        <v>565</v>
      </c>
    </row>
    <row r="12" spans="1:3" ht="51">
      <c r="A12" s="3" t="s">
        <v>121</v>
      </c>
      <c r="B12" s="4" t="s">
        <v>94</v>
      </c>
      <c r="C12" s="44">
        <v>200</v>
      </c>
    </row>
    <row r="13" spans="1:3" ht="51">
      <c r="A13" s="3" t="s">
        <v>122</v>
      </c>
      <c r="B13" s="4" t="s">
        <v>95</v>
      </c>
      <c r="C13" s="44">
        <v>-765</v>
      </c>
    </row>
    <row r="14" spans="1:3" ht="12.75">
      <c r="A14" s="6" t="s">
        <v>5</v>
      </c>
      <c r="B14" s="7" t="s">
        <v>6</v>
      </c>
      <c r="C14" s="45">
        <f>C15+C20+C22+C24</f>
        <v>13241.900000000001</v>
      </c>
    </row>
    <row r="15" spans="1:3" ht="25.5">
      <c r="A15" s="6" t="s">
        <v>54</v>
      </c>
      <c r="B15" s="7" t="s">
        <v>7</v>
      </c>
      <c r="C15" s="45">
        <f>SUM(C16:C19)</f>
        <v>17628.9</v>
      </c>
    </row>
    <row r="16" spans="1:3" ht="25.5">
      <c r="A16" s="5" t="s">
        <v>131</v>
      </c>
      <c r="B16" s="4" t="s">
        <v>59</v>
      </c>
      <c r="C16" s="46">
        <v>14473.9</v>
      </c>
    </row>
    <row r="17" spans="1:3" ht="38.25">
      <c r="A17" s="12" t="s">
        <v>191</v>
      </c>
      <c r="B17" s="13" t="s">
        <v>192</v>
      </c>
      <c r="C17" s="46">
        <v>10</v>
      </c>
    </row>
    <row r="18" spans="1:3" ht="38.25">
      <c r="A18" s="5" t="s">
        <v>138</v>
      </c>
      <c r="B18" s="4" t="s">
        <v>60</v>
      </c>
      <c r="C18" s="46">
        <v>3000</v>
      </c>
    </row>
    <row r="19" spans="1:3" ht="51">
      <c r="A19" s="12" t="s">
        <v>193</v>
      </c>
      <c r="B19" s="13" t="s">
        <v>194</v>
      </c>
      <c r="C19" s="46">
        <v>145</v>
      </c>
    </row>
    <row r="20" spans="1:3" ht="12.75">
      <c r="A20" s="6" t="s">
        <v>8</v>
      </c>
      <c r="B20" s="7" t="s">
        <v>96</v>
      </c>
      <c r="C20" s="43">
        <f>C21</f>
        <v>-3307</v>
      </c>
    </row>
    <row r="21" spans="1:3" ht="12.75">
      <c r="A21" s="5" t="s">
        <v>8</v>
      </c>
      <c r="B21" s="4" t="s">
        <v>61</v>
      </c>
      <c r="C21" s="44">
        <v>-3307</v>
      </c>
    </row>
    <row r="22" spans="1:3" ht="12.75">
      <c r="A22" s="8" t="s">
        <v>73</v>
      </c>
      <c r="B22" s="9" t="s">
        <v>74</v>
      </c>
      <c r="C22" s="43">
        <f>C23</f>
        <v>-80</v>
      </c>
    </row>
    <row r="23" spans="1:3" ht="12.75">
      <c r="A23" s="10" t="s">
        <v>73</v>
      </c>
      <c r="B23" s="11" t="s">
        <v>75</v>
      </c>
      <c r="C23" s="44">
        <v>-80</v>
      </c>
    </row>
    <row r="24" spans="1:3" ht="12.75">
      <c r="A24" s="8" t="s">
        <v>86</v>
      </c>
      <c r="B24" s="9" t="s">
        <v>85</v>
      </c>
      <c r="C24" s="43">
        <f>C25</f>
        <v>-1000</v>
      </c>
    </row>
    <row r="25" spans="1:3" ht="25.5">
      <c r="A25" s="10" t="s">
        <v>87</v>
      </c>
      <c r="B25" s="11" t="s">
        <v>88</v>
      </c>
      <c r="C25" s="44">
        <v>-1000</v>
      </c>
    </row>
    <row r="26" spans="1:3" ht="12.75">
      <c r="A26" s="6" t="s">
        <v>9</v>
      </c>
      <c r="B26" s="7" t="s">
        <v>10</v>
      </c>
      <c r="C26" s="43">
        <f>C27</f>
        <v>168</v>
      </c>
    </row>
    <row r="27" spans="1:3" ht="25.5">
      <c r="A27" s="5" t="s">
        <v>11</v>
      </c>
      <c r="B27" s="4" t="s">
        <v>12</v>
      </c>
      <c r="C27" s="44">
        <f>C28+C29</f>
        <v>168</v>
      </c>
    </row>
    <row r="28" spans="1:3" ht="25.5">
      <c r="A28" s="26" t="s">
        <v>132</v>
      </c>
      <c r="B28" s="27" t="s">
        <v>136</v>
      </c>
      <c r="C28" s="47">
        <v>-20</v>
      </c>
    </row>
    <row r="29" spans="1:3" ht="38.25">
      <c r="A29" s="5" t="s">
        <v>165</v>
      </c>
      <c r="B29" s="4" t="s">
        <v>97</v>
      </c>
      <c r="C29" s="44">
        <f>C30</f>
        <v>188</v>
      </c>
    </row>
    <row r="30" spans="1:3" ht="76.5">
      <c r="A30" s="26" t="s">
        <v>81</v>
      </c>
      <c r="B30" s="28" t="s">
        <v>82</v>
      </c>
      <c r="C30" s="47">
        <v>188</v>
      </c>
    </row>
    <row r="31" spans="1:3" ht="25.5">
      <c r="A31" s="6" t="s">
        <v>13</v>
      </c>
      <c r="B31" s="7" t="s">
        <v>14</v>
      </c>
      <c r="C31" s="43">
        <f>C32+C34+C42</f>
        <v>-2804.6000000000004</v>
      </c>
    </row>
    <row r="32" spans="1:3" ht="51">
      <c r="A32" s="5" t="s">
        <v>52</v>
      </c>
      <c r="B32" s="29" t="s">
        <v>123</v>
      </c>
      <c r="C32" s="44">
        <f>C33</f>
        <v>-732.8</v>
      </c>
    </row>
    <row r="33" spans="1:3" ht="38.25">
      <c r="A33" s="26" t="s">
        <v>15</v>
      </c>
      <c r="B33" s="30" t="s">
        <v>98</v>
      </c>
      <c r="C33" s="47">
        <v>-732.8</v>
      </c>
    </row>
    <row r="34" spans="1:3" ht="63.75">
      <c r="A34" s="5" t="s">
        <v>55</v>
      </c>
      <c r="B34" s="4" t="s">
        <v>16</v>
      </c>
      <c r="C34" s="44">
        <f>C35+C37+C39</f>
        <v>-2578.1000000000004</v>
      </c>
    </row>
    <row r="35" spans="1:3" ht="38.25">
      <c r="A35" s="5" t="s">
        <v>99</v>
      </c>
      <c r="B35" s="4" t="s">
        <v>53</v>
      </c>
      <c r="C35" s="44">
        <f>C36</f>
        <v>-3416.5</v>
      </c>
    </row>
    <row r="36" spans="1:3" ht="51">
      <c r="A36" s="26" t="s">
        <v>17</v>
      </c>
      <c r="B36" s="27" t="s">
        <v>62</v>
      </c>
      <c r="C36" s="47">
        <v>-3416.5</v>
      </c>
    </row>
    <row r="37" spans="1:3" ht="51">
      <c r="A37" s="5" t="s">
        <v>56</v>
      </c>
      <c r="B37" s="31" t="s">
        <v>18</v>
      </c>
      <c r="C37" s="44">
        <f>C38</f>
        <v>826.2</v>
      </c>
    </row>
    <row r="38" spans="1:3" ht="63.75">
      <c r="A38" s="32" t="s">
        <v>100</v>
      </c>
      <c r="B38" s="27" t="s">
        <v>19</v>
      </c>
      <c r="C38" s="47">
        <v>826.2</v>
      </c>
    </row>
    <row r="39" spans="1:3" ht="38.25">
      <c r="A39" s="3" t="s">
        <v>182</v>
      </c>
      <c r="B39" s="33" t="s">
        <v>183</v>
      </c>
      <c r="C39" s="44">
        <f>C41</f>
        <v>12.2</v>
      </c>
    </row>
    <row r="40" spans="1:3" ht="38.25">
      <c r="A40" s="3" t="s">
        <v>184</v>
      </c>
      <c r="B40" s="33" t="s">
        <v>185</v>
      </c>
      <c r="C40" s="44">
        <f>C41</f>
        <v>12.2</v>
      </c>
    </row>
    <row r="41" spans="1:3" s="34" customFormat="1" ht="76.5">
      <c r="A41" s="32" t="s">
        <v>186</v>
      </c>
      <c r="B41" s="28" t="s">
        <v>187</v>
      </c>
      <c r="C41" s="47">
        <v>12.2</v>
      </c>
    </row>
    <row r="42" spans="1:3" ht="51">
      <c r="A42" s="5" t="s">
        <v>57</v>
      </c>
      <c r="B42" s="4" t="s">
        <v>20</v>
      </c>
      <c r="C42" s="44">
        <f>C43</f>
        <v>506.3</v>
      </c>
    </row>
    <row r="43" spans="1:3" ht="51">
      <c r="A43" s="5" t="s">
        <v>58</v>
      </c>
      <c r="B43" s="4" t="s">
        <v>21</v>
      </c>
      <c r="C43" s="44">
        <f>C44</f>
        <v>506.3</v>
      </c>
    </row>
    <row r="44" spans="1:3" ht="51">
      <c r="A44" s="26" t="s">
        <v>101</v>
      </c>
      <c r="B44" s="27" t="s">
        <v>22</v>
      </c>
      <c r="C44" s="47">
        <v>506.3</v>
      </c>
    </row>
    <row r="45" spans="1:3" ht="25.5">
      <c r="A45" s="6" t="s">
        <v>63</v>
      </c>
      <c r="B45" s="7" t="s">
        <v>23</v>
      </c>
      <c r="C45" s="43">
        <f>C46+C49</f>
        <v>-1111</v>
      </c>
    </row>
    <row r="46" spans="1:3" ht="12.75">
      <c r="A46" s="5" t="s">
        <v>102</v>
      </c>
      <c r="B46" s="4" t="s">
        <v>103</v>
      </c>
      <c r="C46" s="44">
        <f>C47</f>
        <v>-41</v>
      </c>
    </row>
    <row r="47" spans="1:3" ht="12.75">
      <c r="A47" s="5" t="s">
        <v>65</v>
      </c>
      <c r="B47" s="4" t="s">
        <v>66</v>
      </c>
      <c r="C47" s="44">
        <f>C48</f>
        <v>-41</v>
      </c>
    </row>
    <row r="48" spans="1:3" ht="25.5">
      <c r="A48" s="26" t="s">
        <v>68</v>
      </c>
      <c r="B48" s="27" t="s">
        <v>67</v>
      </c>
      <c r="C48" s="47">
        <v>-41</v>
      </c>
    </row>
    <row r="49" spans="1:3" ht="12.75">
      <c r="A49" s="5" t="s">
        <v>104</v>
      </c>
      <c r="B49" s="4" t="s">
        <v>105</v>
      </c>
      <c r="C49" s="44">
        <f>C50</f>
        <v>-1070</v>
      </c>
    </row>
    <row r="50" spans="1:3" ht="12.75">
      <c r="A50" s="5" t="s">
        <v>69</v>
      </c>
      <c r="B50" s="4" t="s">
        <v>70</v>
      </c>
      <c r="C50" s="44">
        <f>C51</f>
        <v>-1070</v>
      </c>
    </row>
    <row r="51" spans="1:3" ht="12.75">
      <c r="A51" s="26" t="s">
        <v>71</v>
      </c>
      <c r="B51" s="27" t="s">
        <v>72</v>
      </c>
      <c r="C51" s="47">
        <f>-1233.6+51+112.6</f>
        <v>-1070</v>
      </c>
    </row>
    <row r="52" spans="1:3" ht="25.5">
      <c r="A52" s="6" t="s">
        <v>24</v>
      </c>
      <c r="B52" s="7" t="s">
        <v>25</v>
      </c>
      <c r="C52" s="43">
        <f>C53+C56</f>
        <v>4241.3</v>
      </c>
    </row>
    <row r="53" spans="1:3" ht="51">
      <c r="A53" s="5" t="s">
        <v>124</v>
      </c>
      <c r="B53" s="4" t="s">
        <v>26</v>
      </c>
      <c r="C53" s="44">
        <f>C54</f>
        <v>3873.9</v>
      </c>
    </row>
    <row r="54" spans="1:3" ht="63.75">
      <c r="A54" s="35" t="s">
        <v>130</v>
      </c>
      <c r="B54" s="33" t="s">
        <v>106</v>
      </c>
      <c r="C54" s="44">
        <f>C55</f>
        <v>3873.9</v>
      </c>
    </row>
    <row r="55" spans="1:3" ht="63.75">
      <c r="A55" s="36" t="s">
        <v>107</v>
      </c>
      <c r="B55" s="28" t="s">
        <v>64</v>
      </c>
      <c r="C55" s="47">
        <f>2732.3+1141.6</f>
        <v>3873.9</v>
      </c>
    </row>
    <row r="56" spans="1:3" ht="25.5">
      <c r="A56" s="3" t="s">
        <v>125</v>
      </c>
      <c r="B56" s="33" t="s">
        <v>27</v>
      </c>
      <c r="C56" s="44">
        <f>C57+C59</f>
        <v>367.4</v>
      </c>
    </row>
    <row r="57" spans="1:3" ht="25.5">
      <c r="A57" s="3" t="s">
        <v>28</v>
      </c>
      <c r="B57" s="33" t="s">
        <v>29</v>
      </c>
      <c r="C57" s="44">
        <f>C58</f>
        <v>479.4</v>
      </c>
    </row>
    <row r="58" spans="1:3" ht="38.25">
      <c r="A58" s="32" t="s">
        <v>135</v>
      </c>
      <c r="B58" s="28" t="s">
        <v>30</v>
      </c>
      <c r="C58" s="47">
        <v>479.4</v>
      </c>
    </row>
    <row r="59" spans="1:3" ht="51">
      <c r="A59" s="3" t="s">
        <v>145</v>
      </c>
      <c r="B59" s="33" t="s">
        <v>147</v>
      </c>
      <c r="C59" s="44">
        <f>C60</f>
        <v>-112</v>
      </c>
    </row>
    <row r="60" spans="1:3" ht="51">
      <c r="A60" s="36" t="s">
        <v>146</v>
      </c>
      <c r="B60" s="28" t="s">
        <v>144</v>
      </c>
      <c r="C60" s="47">
        <v>-112</v>
      </c>
    </row>
    <row r="61" spans="1:3" ht="12.75">
      <c r="A61" s="6" t="s">
        <v>31</v>
      </c>
      <c r="B61" s="7" t="s">
        <v>32</v>
      </c>
      <c r="C61" s="43">
        <f>C62+C65+C66-C69+C71+C72-C75+C77+C79+C80</f>
        <v>424</v>
      </c>
    </row>
    <row r="62" spans="1:3" ht="25.5">
      <c r="A62" s="5" t="s">
        <v>33</v>
      </c>
      <c r="B62" s="4" t="s">
        <v>34</v>
      </c>
      <c r="C62" s="44">
        <f>C63+C64</f>
        <v>104</v>
      </c>
    </row>
    <row r="63" spans="1:3" ht="51">
      <c r="A63" s="26" t="s">
        <v>162</v>
      </c>
      <c r="B63" s="27" t="s">
        <v>35</v>
      </c>
      <c r="C63" s="47">
        <v>60</v>
      </c>
    </row>
    <row r="64" spans="1:3" ht="38.25">
      <c r="A64" s="26" t="s">
        <v>158</v>
      </c>
      <c r="B64" s="27" t="s">
        <v>159</v>
      </c>
      <c r="C64" s="47">
        <v>44</v>
      </c>
    </row>
    <row r="65" spans="1:3" ht="38.25">
      <c r="A65" s="3" t="s">
        <v>126</v>
      </c>
      <c r="B65" s="29" t="s">
        <v>115</v>
      </c>
      <c r="C65" s="44">
        <v>130</v>
      </c>
    </row>
    <row r="66" spans="1:3" ht="38.25">
      <c r="A66" s="5" t="s">
        <v>149</v>
      </c>
      <c r="B66" s="33" t="s">
        <v>148</v>
      </c>
      <c r="C66" s="44">
        <f>C67+C68</f>
        <v>43</v>
      </c>
    </row>
    <row r="67" spans="1:3" ht="38.25">
      <c r="A67" s="26" t="s">
        <v>152</v>
      </c>
      <c r="B67" s="28" t="s">
        <v>150</v>
      </c>
      <c r="C67" s="47">
        <v>27</v>
      </c>
    </row>
    <row r="68" spans="1:3" ht="38.25">
      <c r="A68" s="26" t="s">
        <v>153</v>
      </c>
      <c r="B68" s="28" t="s">
        <v>151</v>
      </c>
      <c r="C68" s="47">
        <v>16</v>
      </c>
    </row>
    <row r="69" spans="1:3" ht="76.5">
      <c r="A69" s="5" t="s">
        <v>84</v>
      </c>
      <c r="B69" s="29" t="s">
        <v>83</v>
      </c>
      <c r="C69" s="48">
        <f>C70</f>
        <v>800</v>
      </c>
    </row>
    <row r="70" spans="1:3" ht="25.5">
      <c r="A70" s="26" t="s">
        <v>108</v>
      </c>
      <c r="B70" s="30" t="s">
        <v>76</v>
      </c>
      <c r="C70" s="48">
        <v>800</v>
      </c>
    </row>
    <row r="71" spans="1:3" ht="38.25">
      <c r="A71" s="5" t="s">
        <v>127</v>
      </c>
      <c r="B71" s="4" t="s">
        <v>36</v>
      </c>
      <c r="C71" s="49">
        <f>-476</f>
        <v>-476</v>
      </c>
    </row>
    <row r="72" spans="1:3" ht="25.5">
      <c r="A72" s="37" t="s">
        <v>157</v>
      </c>
      <c r="B72" s="4" t="s">
        <v>156</v>
      </c>
      <c r="C72" s="44">
        <f>C73+C74</f>
        <v>816</v>
      </c>
    </row>
    <row r="73" spans="1:3" ht="38.25">
      <c r="A73" s="26" t="s">
        <v>155</v>
      </c>
      <c r="B73" s="27" t="s">
        <v>154</v>
      </c>
      <c r="C73" s="47">
        <v>81</v>
      </c>
    </row>
    <row r="74" spans="1:3" ht="25.5">
      <c r="A74" s="38" t="s">
        <v>163</v>
      </c>
      <c r="B74" s="27" t="s">
        <v>143</v>
      </c>
      <c r="C74" s="47">
        <v>735</v>
      </c>
    </row>
    <row r="75" spans="1:3" ht="38.25">
      <c r="A75" s="5" t="s">
        <v>133</v>
      </c>
      <c r="B75" s="4" t="s">
        <v>117</v>
      </c>
      <c r="C75" s="44">
        <f>C76</f>
        <v>110</v>
      </c>
    </row>
    <row r="76" spans="1:3" ht="51">
      <c r="A76" s="26" t="s">
        <v>134</v>
      </c>
      <c r="B76" s="27" t="s">
        <v>116</v>
      </c>
      <c r="C76" s="47">
        <v>110</v>
      </c>
    </row>
    <row r="77" spans="1:3" ht="38.25">
      <c r="A77" s="5" t="s">
        <v>161</v>
      </c>
      <c r="B77" s="4" t="s">
        <v>109</v>
      </c>
      <c r="C77" s="44">
        <f>C78</f>
        <v>450</v>
      </c>
    </row>
    <row r="78" spans="1:3" ht="51">
      <c r="A78" s="26" t="s">
        <v>164</v>
      </c>
      <c r="B78" s="27" t="s">
        <v>114</v>
      </c>
      <c r="C78" s="47">
        <v>450</v>
      </c>
    </row>
    <row r="79" spans="1:3" ht="38.25">
      <c r="A79" s="5" t="s">
        <v>119</v>
      </c>
      <c r="B79" s="4" t="s">
        <v>118</v>
      </c>
      <c r="C79" s="44">
        <v>435</v>
      </c>
    </row>
    <row r="80" spans="1:3" ht="25.5">
      <c r="A80" s="5" t="s">
        <v>37</v>
      </c>
      <c r="B80" s="4" t="s">
        <v>38</v>
      </c>
      <c r="C80" s="44">
        <f>C81</f>
        <v>-168</v>
      </c>
    </row>
    <row r="81" spans="1:3" ht="25.5">
      <c r="A81" s="26" t="s">
        <v>139</v>
      </c>
      <c r="B81" s="27" t="s">
        <v>39</v>
      </c>
      <c r="C81" s="48">
        <f>-168</f>
        <v>-168</v>
      </c>
    </row>
    <row r="82" spans="1:3" ht="12.75">
      <c r="A82" s="6" t="s">
        <v>77</v>
      </c>
      <c r="B82" s="39" t="s">
        <v>78</v>
      </c>
      <c r="C82" s="43">
        <f>C83</f>
        <v>111.3</v>
      </c>
    </row>
    <row r="83" spans="1:3" ht="12.75">
      <c r="A83" s="5" t="s">
        <v>112</v>
      </c>
      <c r="B83" s="29" t="s">
        <v>113</v>
      </c>
      <c r="C83" s="44">
        <f>C84</f>
        <v>111.3</v>
      </c>
    </row>
    <row r="84" spans="1:3" ht="12.75">
      <c r="A84" s="32" t="s">
        <v>79</v>
      </c>
      <c r="B84" s="30" t="s">
        <v>80</v>
      </c>
      <c r="C84" s="47">
        <v>111.3</v>
      </c>
    </row>
    <row r="85" spans="1:3" ht="12.75">
      <c r="A85" s="24" t="s">
        <v>40</v>
      </c>
      <c r="B85" s="7" t="s">
        <v>41</v>
      </c>
      <c r="C85" s="43">
        <f>C86+C104</f>
        <v>429981.19999999995</v>
      </c>
    </row>
    <row r="86" spans="1:3" ht="25.5">
      <c r="A86" s="5" t="s">
        <v>42</v>
      </c>
      <c r="B86" s="4" t="s">
        <v>43</v>
      </c>
      <c r="C86" s="44">
        <f>C94+C101+C90+C87</f>
        <v>429979.19999999995</v>
      </c>
    </row>
    <row r="87" spans="1:3" ht="25.5">
      <c r="A87" s="50" t="s">
        <v>200</v>
      </c>
      <c r="B87" s="51" t="s">
        <v>201</v>
      </c>
      <c r="C87" s="43">
        <f>C88</f>
        <v>67046.9</v>
      </c>
    </row>
    <row r="88" spans="1:3" ht="51">
      <c r="A88" s="52" t="s">
        <v>202</v>
      </c>
      <c r="B88" s="53" t="s">
        <v>203</v>
      </c>
      <c r="C88" s="44">
        <f>C89</f>
        <v>67046.9</v>
      </c>
    </row>
    <row r="89" spans="1:3" ht="17.25" customHeight="1">
      <c r="A89" s="54" t="s">
        <v>204</v>
      </c>
      <c r="B89" s="55" t="s">
        <v>205</v>
      </c>
      <c r="C89" s="47">
        <f>67046.9</f>
        <v>67046.9</v>
      </c>
    </row>
    <row r="90" spans="1:3" ht="25.5">
      <c r="A90" s="6" t="s">
        <v>190</v>
      </c>
      <c r="B90" s="7" t="s">
        <v>166</v>
      </c>
      <c r="C90" s="43">
        <f>C92+C91</f>
        <v>364561.7</v>
      </c>
    </row>
    <row r="91" spans="1:3" ht="38.25">
      <c r="A91" s="5" t="s">
        <v>195</v>
      </c>
      <c r="B91" s="4" t="s">
        <v>196</v>
      </c>
      <c r="C91" s="44">
        <v>-4698.5</v>
      </c>
    </row>
    <row r="92" spans="1:3" ht="12.75">
      <c r="A92" s="5" t="s">
        <v>44</v>
      </c>
      <c r="B92" s="4" t="s">
        <v>167</v>
      </c>
      <c r="C92" s="44">
        <f>C93</f>
        <v>369260.2</v>
      </c>
    </row>
    <row r="93" spans="1:3" ht="12.75">
      <c r="A93" s="26" t="s">
        <v>110</v>
      </c>
      <c r="B93" s="27" t="s">
        <v>168</v>
      </c>
      <c r="C93" s="47">
        <f>369342.2-82</f>
        <v>369260.2</v>
      </c>
    </row>
    <row r="94" spans="1:3" ht="25.5">
      <c r="A94" s="6" t="s">
        <v>137</v>
      </c>
      <c r="B94" s="7" t="s">
        <v>169</v>
      </c>
      <c r="C94" s="43">
        <f>C95+C97+C99</f>
        <v>-4363.299999999999</v>
      </c>
    </row>
    <row r="95" spans="1:3" ht="25.5">
      <c r="A95" s="40" t="s">
        <v>46</v>
      </c>
      <c r="B95" s="1" t="s">
        <v>170</v>
      </c>
      <c r="C95" s="49">
        <f>C96</f>
        <v>-8505.4</v>
      </c>
    </row>
    <row r="96" spans="1:3" ht="25.5">
      <c r="A96" s="41" t="s">
        <v>141</v>
      </c>
      <c r="B96" s="2" t="s">
        <v>171</v>
      </c>
      <c r="C96" s="48">
        <f>-418.4-47.4-428.1-7747.6-563.9+700</f>
        <v>-8505.4</v>
      </c>
    </row>
    <row r="97" spans="1:3" ht="38.25">
      <c r="A97" s="5" t="s">
        <v>128</v>
      </c>
      <c r="B97" s="4" t="s">
        <v>172</v>
      </c>
      <c r="C97" s="44">
        <f>C98</f>
        <v>3716.6</v>
      </c>
    </row>
    <row r="98" spans="1:3" ht="51">
      <c r="A98" s="26" t="s">
        <v>129</v>
      </c>
      <c r="B98" s="27" t="s">
        <v>173</v>
      </c>
      <c r="C98" s="47">
        <v>3716.6</v>
      </c>
    </row>
    <row r="99" spans="1:3" ht="25.5">
      <c r="A99" s="5" t="s">
        <v>45</v>
      </c>
      <c r="B99" s="4" t="s">
        <v>174</v>
      </c>
      <c r="C99" s="44">
        <f>C100</f>
        <v>425.5</v>
      </c>
    </row>
    <row r="100" spans="1:3" ht="25.5">
      <c r="A100" s="26" t="s">
        <v>140</v>
      </c>
      <c r="B100" s="27" t="s">
        <v>175</v>
      </c>
      <c r="C100" s="47">
        <f>314.2+111.3</f>
        <v>425.5</v>
      </c>
    </row>
    <row r="101" spans="1:3" ht="12.75">
      <c r="A101" s="6" t="s">
        <v>47</v>
      </c>
      <c r="B101" s="7" t="s">
        <v>176</v>
      </c>
      <c r="C101" s="43">
        <f>C102</f>
        <v>2733.9000000000005</v>
      </c>
    </row>
    <row r="102" spans="1:3" ht="12.75">
      <c r="A102" s="3" t="s">
        <v>48</v>
      </c>
      <c r="B102" s="4" t="s">
        <v>177</v>
      </c>
      <c r="C102" s="44">
        <f>C103</f>
        <v>2733.9000000000005</v>
      </c>
    </row>
    <row r="103" spans="1:5" ht="25.5">
      <c r="A103" s="32" t="s">
        <v>142</v>
      </c>
      <c r="B103" s="27" t="s">
        <v>178</v>
      </c>
      <c r="C103" s="47">
        <f>300+132.8+2084.8+500-47.7-236</f>
        <v>2733.9000000000005</v>
      </c>
      <c r="E103" s="15" t="s">
        <v>197</v>
      </c>
    </row>
    <row r="104" spans="1:3" ht="12.75">
      <c r="A104" s="6" t="s">
        <v>49</v>
      </c>
      <c r="B104" s="7" t="s">
        <v>179</v>
      </c>
      <c r="C104" s="43">
        <f>C105</f>
        <v>2</v>
      </c>
    </row>
    <row r="105" spans="1:3" ht="12.75">
      <c r="A105" s="5" t="s">
        <v>111</v>
      </c>
      <c r="B105" s="4" t="s">
        <v>180</v>
      </c>
      <c r="C105" s="44">
        <f>C106</f>
        <v>2</v>
      </c>
    </row>
    <row r="106" spans="1:3" ht="12.75">
      <c r="A106" s="26" t="s">
        <v>50</v>
      </c>
      <c r="B106" s="27" t="s">
        <v>181</v>
      </c>
      <c r="C106" s="47">
        <v>2</v>
      </c>
    </row>
    <row r="107" spans="1:3" ht="21" customHeight="1">
      <c r="A107" s="24" t="s">
        <v>51</v>
      </c>
      <c r="B107" s="7"/>
      <c r="C107" s="43">
        <f>C85+C8</f>
        <v>444252.1</v>
      </c>
    </row>
  </sheetData>
  <sheetProtection/>
  <mergeCells count="4">
    <mergeCell ref="A5:C5"/>
    <mergeCell ref="B1:C1"/>
    <mergeCell ref="B2:C2"/>
    <mergeCell ref="B3:C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2019-12-09T04:53:58Z</cp:lastPrinted>
  <dcterms:created xsi:type="dcterms:W3CDTF">1996-10-08T23:32:33Z</dcterms:created>
  <dcterms:modified xsi:type="dcterms:W3CDTF">2019-12-09T04:54:00Z</dcterms:modified>
  <cp:category/>
  <cp:version/>
  <cp:contentType/>
  <cp:contentStatus/>
</cp:coreProperties>
</file>