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xlnm.Print_Titles" localSheetId="0">'Приложение 1 '!$8:$9</definedName>
    <definedName name="_xlnm.Print_Area" localSheetId="0">'Приложение 1 '!$A$1:$C$157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<sst xmlns="http://schemas.openxmlformats.org/spreadsheetml/2006/main" count="303" uniqueCount="298">
  <si>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</si>
  <si>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</si>
  <si>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</si>
  <si>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</si>
  <si>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</si>
  <si>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</si>
  <si>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</si>
  <si>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</si>
  <si>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</si>
  <si>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</si>
  <si>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</si>
  <si>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</si>
  <si>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</si>
  <si>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</si>
  <si>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</si>
  <si>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</si>
  <si>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</si>
  <si>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</si>
  <si>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</si>
  <si>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</si>
  <si>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</si>
  <si>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</si>
  <si>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</si>
  <si>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</si>
  <si>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</si>
  <si>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</si>
  <si>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</si>
  <si>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</si>
  <si>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</si>
  <si>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</si>
  <si>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</si>
  <si>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</si>
  <si>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</si>
  <si>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</si>
  <si>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</si>
  <si>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</si>
  <si>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</si>
  <si>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</si>
  <si>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</si>
  <si>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</si>
  <si>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</si>
  <si>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</si>
  <si>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</si>
  <si>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</si>
  <si>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</si>
  <si>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</si>
  <si>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</si>
  <si>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</si>
  <si>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</si>
  <si>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</si>
  <si>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</si>
  <si>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</si>
  <si>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</si>
  <si>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</si>
  <si>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</si>
  <si>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</si>
  <si>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</si>
  <si>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</si>
  <si>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</si>
  <si>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</si>
  <si>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</si>
  <si>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</si>
  <si>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</si>
  <si>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</si>
  <si>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</si>
  <si>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</si>
  <si>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</si>
  <si>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</si>
  <si>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</si>
  <si>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</si>
  <si>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</si>
  <si>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</si>
  <si>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</si>
  <si>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</si>
  <si>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</si>
  <si>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</si>
  <si>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</si>
  <si>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</si>
  <si>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</si>
  <si>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</si>
  <si>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</si>
  <si>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</si>
  <si>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</si>
  <si>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</si>
  <si>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</si>
  <si>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</si>
  <si>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</si>
  <si>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</si>
  <si>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</si>
  <si>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</si>
  <si>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</si>
  <si>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</si>
  <si>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</si>
  <si>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</si>
  <si>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</si>
  <si>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</si>
  <si>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</si>
  <si>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</si>
  <si>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</si>
  <si>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</si>
  <si>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</si>
  <si>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</si>
  <si>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</si>
  <si>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</si>
  <si>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</si>
  <si>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</si>
  <si>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</si>
  <si>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</si>
  <si>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</si>
  <si>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</si>
  <si>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</si>
  <si>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</si>
  <si>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</si>
  <si>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</si>
  <si>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</si>
  <si>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</si>
  <si>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</si>
  <si>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</si>
  <si>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</si>
  <si>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</si>
  <si>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</si>
  <si>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</si>
  <si>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</si>
  <si>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</si>
  <si>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</si>
  <si>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</si>
  <si>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</si>
  <si>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</si>
  <si>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</si>
  <si>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</si>
  <si>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</si>
  <si>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</si>
  <si>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</si>
  <si>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</si>
  <si>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</si>
  <si>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</si>
  <si>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</si>
  <si>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</si>
  <si>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</si>
  <si>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</si>
  <si>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</si>
  <si>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</si>
  <si>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</si>
  <si>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</si>
  <si>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</si>
  <si>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</si>
  <si>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</si>
  <si>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</si>
  <si>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</si>
  <si>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</si>
  <si>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</si>
  <si>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</si>
  <si>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</si>
  <si>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</si>
  <si>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</si>
  <si>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</si>
  <si>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</si>
  <si>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</si>
  <si>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</si>
  <si>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</si>
  <si>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</si>
  <si>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</si>
  <si>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</si>
  <si>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</si>
  <si>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</si>
  <si>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</si>
  <si>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</si>
  <si>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</si>
  <si>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</si>
  <si>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</si>
  <si>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</si>
  <si>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</si>
  <si>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</si>
  <si>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</si>
  <si>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</si>
  <si>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</si>
  <si>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</si>
  <si>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</si>
  <si>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</si>
  <si>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</si>
  <si>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</si>
  <si>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</si>
  <si>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</si>
  <si>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</si>
  <si>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</si>
  <si>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</si>
  <si>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</si>
  <si>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</si>
  <si>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</si>
  <si>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</si>
  <si>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</si>
  <si>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</si>
  <si>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</si>
  <si>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</si>
  <si>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</si>
  <si>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</si>
  <si>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</si>
  <si>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</si>
  <si>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</si>
  <si>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</si>
  <si>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</si>
  <si>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</si>
  <si>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</si>
  <si>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</si>
  <si>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</si>
  <si>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</si>
  <si>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</si>
  <si>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</si>
  <si>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</si>
  <si>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</si>
  <si>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</si>
  <si>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</si>
  <si>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</si>
  <si>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</si>
  <si>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</si>
  <si>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</si>
  <si>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</si>
  <si>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</si>
  <si>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</si>
  <si>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</si>
  <si>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</si>
  <si>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</si>
  <si>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</si>
  <si>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</si>
  <si>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</si>
  <si>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</si>
  <si>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</si>
  <si>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</si>
  <si>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</si>
  <si>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</si>
  <si>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</si>
  <si>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</si>
  <si>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 xml:space="preserve">       от ____________ № ___________</t>
  </si>
  <si>
    <t xml:space="preserve">Доходы бюджета городского округа город Урай на 2020 год 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</si>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</sst>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6"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173" fontId="12" fillId="0" borderId="0" xfId="0" applyNumberFormat="1" applyFont="1" applyFill="1" applyAlignment="1">
      <alignment horizontal="right" vertical="top"/>
    </xf>
    <xf numFmtId="173" fontId="5" fillId="0" borderId="11" xfId="61" applyNumberFormat="1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41">
      <selection activeCell="C143" sqref="C143"/>
    </sheetView>
  </sheetViews>
  <sheetFormatPr defaultColWidth="9.140625" defaultRowHeight="12.75"/>
  <cols>
    <col min="1" max="1" width="65.00390625" style="27" customWidth="1"/>
    <col min="2" max="2" width="28.00390625" style="23" customWidth="1"/>
    <col min="3" max="3" width="16.00390625" style="38" customWidth="1"/>
    <col min="4" max="4" width="11.8515625" style="25" customWidth="1"/>
    <col min="5" max="16384" width="9.140625" style="25" customWidth="1"/>
  </cols>
  <sheetData>
    <row r="1" spans="1:3" ht="15">
      <c r="A1" s="26"/>
      <c r="B1" s="55" t="s">
        <v>150</v>
      </c>
      <c r="C1" s="55"/>
    </row>
    <row r="2" spans="2:5" ht="15">
      <c r="B2" s="55" t="s">
        <v>0</v>
      </c>
      <c r="C2" s="55"/>
      <c r="D2" s="55"/>
      <c r="E2" s="55"/>
    </row>
    <row r="3" spans="2:5" ht="15">
      <c r="B3" s="55" t="s">
        <v>232</v>
      </c>
      <c r="C3" s="55"/>
      <c r="D3" s="55"/>
      <c r="E3" s="55"/>
    </row>
    <row r="4" spans="2:5" ht="19.5" customHeight="1">
      <c r="B4" s="43"/>
      <c r="C4" s="44"/>
      <c r="D4" s="55"/>
      <c r="E4" s="55"/>
    </row>
    <row r="5" spans="2:5" ht="19.5" customHeight="1">
      <c r="B5" s="43"/>
      <c r="C5" s="44"/>
      <c r="D5" s="42"/>
      <c r="E5" s="42"/>
    </row>
    <row r="6" spans="1:3" s="29" customFormat="1" ht="18" customHeight="1">
      <c r="A6" s="54" t="s">
        <v>233</v>
      </c>
      <c r="B6" s="54"/>
      <c r="C6" s="54"/>
    </row>
    <row r="7" spans="1:3" ht="15" customHeight="1">
      <c r="A7" s="28"/>
      <c r="B7" s="7"/>
      <c r="C7" s="8" t="s">
        <v>229</v>
      </c>
    </row>
    <row r="8" spans="1:3" ht="26.25" customHeight="1">
      <c r="A8" s="9" t="s">
        <v>1</v>
      </c>
      <c r="B8" s="9" t="s">
        <v>2</v>
      </c>
      <c r="C8" s="10" t="s">
        <v>180</v>
      </c>
    </row>
    <row r="9" spans="1:3" s="24" customFormat="1" ht="12">
      <c r="A9" s="17">
        <v>1</v>
      </c>
      <c r="B9" s="17">
        <v>2</v>
      </c>
      <c r="C9" s="18">
        <v>3</v>
      </c>
    </row>
    <row r="10" spans="1:3" ht="12.75">
      <c r="A10" s="4" t="s">
        <v>3</v>
      </c>
      <c r="B10" s="5" t="s">
        <v>4</v>
      </c>
      <c r="C10" s="39">
        <f>C11+C25+C35+C46+C53+C67+C74+C81+C92+C117+C17</f>
        <v>1043024.8999999999</v>
      </c>
    </row>
    <row r="11" spans="1:3" ht="12.75">
      <c r="A11" s="6" t="s">
        <v>5</v>
      </c>
      <c r="B11" s="5" t="s">
        <v>6</v>
      </c>
      <c r="C11" s="39">
        <f>C12</f>
        <v>672146.2999999999</v>
      </c>
    </row>
    <row r="12" spans="1:3" ht="12.75">
      <c r="A12" s="6" t="s">
        <v>7</v>
      </c>
      <c r="B12" s="5" t="s">
        <v>8</v>
      </c>
      <c r="C12" s="39">
        <f>SUM(C13:C16)</f>
        <v>672146.2999999999</v>
      </c>
    </row>
    <row r="13" spans="1:3" ht="65.25" customHeight="1">
      <c r="A13" s="11" t="s">
        <v>149</v>
      </c>
      <c r="B13" s="12" t="s">
        <v>9</v>
      </c>
      <c r="C13" s="30">
        <v>655029.1</v>
      </c>
    </row>
    <row r="14" spans="1:3" ht="86.25" customHeight="1">
      <c r="A14" s="11" t="s">
        <v>181</v>
      </c>
      <c r="B14" s="12" t="s">
        <v>10</v>
      </c>
      <c r="C14" s="30">
        <v>5377.2</v>
      </c>
    </row>
    <row r="15" spans="1:3" ht="42.75" customHeight="1">
      <c r="A15" s="11" t="s">
        <v>83</v>
      </c>
      <c r="B15" s="31" t="s">
        <v>71</v>
      </c>
      <c r="C15" s="30">
        <v>5377.2</v>
      </c>
    </row>
    <row r="16" spans="1:3" ht="67.5" customHeight="1">
      <c r="A16" s="11" t="s">
        <v>151</v>
      </c>
      <c r="B16" s="12" t="s">
        <v>72</v>
      </c>
      <c r="C16" s="30">
        <v>6362.8</v>
      </c>
    </row>
    <row r="17" spans="1:3" ht="33" customHeight="1">
      <c r="A17" s="6" t="s">
        <v>108</v>
      </c>
      <c r="B17" s="5" t="s">
        <v>109</v>
      </c>
      <c r="C17" s="39">
        <f>C18</f>
        <v>12415.6</v>
      </c>
    </row>
    <row r="18" spans="1:3" ht="29.25" customHeight="1">
      <c r="A18" s="3" t="s">
        <v>110</v>
      </c>
      <c r="B18" s="12" t="s">
        <v>111</v>
      </c>
      <c r="C18" s="30">
        <f>C19+C21+C23</f>
        <v>12415.6</v>
      </c>
    </row>
    <row r="19" spans="1:3" ht="54.75" customHeight="1">
      <c r="A19" s="3" t="s">
        <v>137</v>
      </c>
      <c r="B19" s="12" t="s">
        <v>112</v>
      </c>
      <c r="C19" s="30">
        <f>C20</f>
        <v>5000</v>
      </c>
    </row>
    <row r="20" spans="1:3" s="35" customFormat="1" ht="88.5" customHeight="1">
      <c r="A20" s="1" t="s">
        <v>294</v>
      </c>
      <c r="B20" s="2" t="s">
        <v>240</v>
      </c>
      <c r="C20" s="34">
        <v>5000</v>
      </c>
    </row>
    <row r="21" spans="1:3" ht="67.5" customHeight="1">
      <c r="A21" s="3" t="s">
        <v>138</v>
      </c>
      <c r="B21" s="12" t="s">
        <v>113</v>
      </c>
      <c r="C21" s="30">
        <f>C22</f>
        <v>50</v>
      </c>
    </row>
    <row r="22" spans="1:3" s="35" customFormat="1" ht="96.75" customHeight="1">
      <c r="A22" s="1" t="s">
        <v>295</v>
      </c>
      <c r="B22" s="2" t="s">
        <v>241</v>
      </c>
      <c r="C22" s="34">
        <v>50</v>
      </c>
    </row>
    <row r="23" spans="1:3" ht="56.25" customHeight="1">
      <c r="A23" s="3" t="s">
        <v>139</v>
      </c>
      <c r="B23" s="12" t="s">
        <v>114</v>
      </c>
      <c r="C23" s="30">
        <f>C24</f>
        <v>7365.6</v>
      </c>
    </row>
    <row r="24" spans="1:3" s="35" customFormat="1" ht="87.75" customHeight="1">
      <c r="A24" s="1" t="s">
        <v>296</v>
      </c>
      <c r="B24" s="2" t="s">
        <v>242</v>
      </c>
      <c r="C24" s="34">
        <v>7365.6</v>
      </c>
    </row>
    <row r="25" spans="1:3" ht="21" customHeight="1">
      <c r="A25" s="6" t="s">
        <v>11</v>
      </c>
      <c r="B25" s="5" t="s">
        <v>12</v>
      </c>
      <c r="C25" s="39">
        <f>C26+C29+C31+C33</f>
        <v>139878.4</v>
      </c>
    </row>
    <row r="26" spans="1:3" s="32" customFormat="1" ht="33.75" customHeight="1">
      <c r="A26" s="6" t="s">
        <v>73</v>
      </c>
      <c r="B26" s="5" t="s">
        <v>13</v>
      </c>
      <c r="C26" s="39">
        <f>C27+C28</f>
        <v>110936.3</v>
      </c>
    </row>
    <row r="27" spans="1:3" ht="27" customHeight="1">
      <c r="A27" s="11" t="s">
        <v>160</v>
      </c>
      <c r="B27" s="12" t="s">
        <v>78</v>
      </c>
      <c r="C27" s="30">
        <v>90991.3</v>
      </c>
    </row>
    <row r="28" spans="1:3" ht="41.25" customHeight="1">
      <c r="A28" s="11" t="s">
        <v>169</v>
      </c>
      <c r="B28" s="12" t="s">
        <v>79</v>
      </c>
      <c r="C28" s="30">
        <v>19945</v>
      </c>
    </row>
    <row r="29" spans="1:3" ht="17.25" customHeight="1">
      <c r="A29" s="6" t="s">
        <v>14</v>
      </c>
      <c r="B29" s="5" t="s">
        <v>115</v>
      </c>
      <c r="C29" s="39">
        <f>C30</f>
        <v>20440.1</v>
      </c>
    </row>
    <row r="30" spans="1:3" ht="12.75">
      <c r="A30" s="11" t="s">
        <v>14</v>
      </c>
      <c r="B30" s="12" t="s">
        <v>80</v>
      </c>
      <c r="C30" s="30">
        <v>20440.1</v>
      </c>
    </row>
    <row r="31" spans="1:3" ht="12.75">
      <c r="A31" s="46" t="s">
        <v>92</v>
      </c>
      <c r="B31" s="16" t="s">
        <v>93</v>
      </c>
      <c r="C31" s="39">
        <f>C32</f>
        <v>2</v>
      </c>
    </row>
    <row r="32" spans="1:3" s="32" customFormat="1" ht="15" customHeight="1">
      <c r="A32" s="47" t="s">
        <v>92</v>
      </c>
      <c r="B32" s="33" t="s">
        <v>94</v>
      </c>
      <c r="C32" s="30">
        <v>2</v>
      </c>
    </row>
    <row r="33" spans="1:3" s="32" customFormat="1" ht="25.5" customHeight="1">
      <c r="A33" s="46" t="s">
        <v>105</v>
      </c>
      <c r="B33" s="16" t="s">
        <v>104</v>
      </c>
      <c r="C33" s="39">
        <f>C34</f>
        <v>8500</v>
      </c>
    </row>
    <row r="34" spans="1:3" s="32" customFormat="1" ht="30.75" customHeight="1">
      <c r="A34" s="47" t="s">
        <v>106</v>
      </c>
      <c r="B34" s="33" t="s">
        <v>107</v>
      </c>
      <c r="C34" s="30">
        <v>8500</v>
      </c>
    </row>
    <row r="35" spans="1:3" ht="12.75">
      <c r="A35" s="6" t="s">
        <v>15</v>
      </c>
      <c r="B35" s="5" t="s">
        <v>16</v>
      </c>
      <c r="C35" s="39">
        <f>C36+C38+C41</f>
        <v>58465.8</v>
      </c>
    </row>
    <row r="36" spans="1:3" s="32" customFormat="1" ht="13.5" customHeight="1">
      <c r="A36" s="6" t="s">
        <v>17</v>
      </c>
      <c r="B36" s="5" t="s">
        <v>18</v>
      </c>
      <c r="C36" s="39">
        <f>C37</f>
        <v>21681</v>
      </c>
    </row>
    <row r="37" spans="1:3" ht="29.25" customHeight="1">
      <c r="A37" s="11" t="s">
        <v>116</v>
      </c>
      <c r="B37" s="12" t="s">
        <v>19</v>
      </c>
      <c r="C37" s="30">
        <v>21681</v>
      </c>
    </row>
    <row r="38" spans="1:3" ht="18" customHeight="1">
      <c r="A38" s="6" t="s">
        <v>291</v>
      </c>
      <c r="B38" s="5" t="s">
        <v>234</v>
      </c>
      <c r="C38" s="39">
        <f>C39+C40</f>
        <v>16860</v>
      </c>
    </row>
    <row r="39" spans="1:3" ht="18" customHeight="1">
      <c r="A39" s="11" t="s">
        <v>235</v>
      </c>
      <c r="B39" s="12" t="s">
        <v>237</v>
      </c>
      <c r="C39" s="30">
        <v>4636.5</v>
      </c>
    </row>
    <row r="40" spans="1:3" ht="18" customHeight="1">
      <c r="A40" s="11" t="s">
        <v>236</v>
      </c>
      <c r="B40" s="12" t="s">
        <v>238</v>
      </c>
      <c r="C40" s="30">
        <v>12223.5</v>
      </c>
    </row>
    <row r="41" spans="1:3" ht="12.75">
      <c r="A41" s="6" t="s">
        <v>20</v>
      </c>
      <c r="B41" s="5" t="s">
        <v>21</v>
      </c>
      <c r="C41" s="39">
        <f>C42+C44</f>
        <v>19924.8</v>
      </c>
    </row>
    <row r="42" spans="1:3" ht="12.75">
      <c r="A42" s="11" t="s">
        <v>152</v>
      </c>
      <c r="B42" s="12" t="s">
        <v>161</v>
      </c>
      <c r="C42" s="30">
        <f>C43</f>
        <v>12909.9</v>
      </c>
    </row>
    <row r="43" spans="1:3" ht="25.5">
      <c r="A43" s="1" t="s">
        <v>154</v>
      </c>
      <c r="B43" s="2" t="s">
        <v>153</v>
      </c>
      <c r="C43" s="34">
        <v>12909.9</v>
      </c>
    </row>
    <row r="44" spans="1:3" ht="12.75">
      <c r="A44" s="11" t="s">
        <v>156</v>
      </c>
      <c r="B44" s="12" t="s">
        <v>155</v>
      </c>
      <c r="C44" s="30">
        <f>SUM(C45)</f>
        <v>7014.9</v>
      </c>
    </row>
    <row r="45" spans="1:3" ht="29.25" customHeight="1">
      <c r="A45" s="1" t="s">
        <v>158</v>
      </c>
      <c r="B45" s="2" t="s">
        <v>157</v>
      </c>
      <c r="C45" s="34">
        <v>7014.9</v>
      </c>
    </row>
    <row r="46" spans="1:3" ht="12.75">
      <c r="A46" s="6" t="s">
        <v>22</v>
      </c>
      <c r="B46" s="5" t="s">
        <v>23</v>
      </c>
      <c r="C46" s="39">
        <f>C47+C49</f>
        <v>6275</v>
      </c>
    </row>
    <row r="47" spans="1:3" ht="27.75" customHeight="1">
      <c r="A47" s="11" t="s">
        <v>24</v>
      </c>
      <c r="B47" s="12" t="s">
        <v>25</v>
      </c>
      <c r="C47" s="30">
        <f>C48</f>
        <v>6070</v>
      </c>
    </row>
    <row r="48" spans="1:3" ht="42" customHeight="1">
      <c r="A48" s="1" t="s">
        <v>67</v>
      </c>
      <c r="B48" s="2" t="s">
        <v>26</v>
      </c>
      <c r="C48" s="34">
        <v>6070</v>
      </c>
    </row>
    <row r="49" spans="1:3" ht="28.5" customHeight="1">
      <c r="A49" s="11" t="s">
        <v>27</v>
      </c>
      <c r="B49" s="12" t="s">
        <v>28</v>
      </c>
      <c r="C49" s="30">
        <f>C50+C51</f>
        <v>205</v>
      </c>
    </row>
    <row r="50" spans="1:3" s="35" customFormat="1" ht="29.25" customHeight="1">
      <c r="A50" s="1" t="s">
        <v>162</v>
      </c>
      <c r="B50" s="2" t="s">
        <v>166</v>
      </c>
      <c r="C50" s="34">
        <v>10</v>
      </c>
    </row>
    <row r="51" spans="1:3" ht="41.25" customHeight="1">
      <c r="A51" s="11" t="s">
        <v>189</v>
      </c>
      <c r="B51" s="12" t="s">
        <v>117</v>
      </c>
      <c r="C51" s="30">
        <f>C52</f>
        <v>195</v>
      </c>
    </row>
    <row r="52" spans="1:3" ht="69" customHeight="1">
      <c r="A52" s="1" t="s">
        <v>102</v>
      </c>
      <c r="B52" s="22" t="s">
        <v>103</v>
      </c>
      <c r="C52" s="34">
        <v>195</v>
      </c>
    </row>
    <row r="53" spans="1:3" ht="32.25" customHeight="1">
      <c r="A53" s="6" t="s">
        <v>29</v>
      </c>
      <c r="B53" s="5" t="s">
        <v>30</v>
      </c>
      <c r="C53" s="39">
        <f>SUM(C56+C64+C54)</f>
        <v>93861.6</v>
      </c>
    </row>
    <row r="54" spans="1:3" s="20" customFormat="1" ht="56.25" customHeight="1">
      <c r="A54" s="11" t="s">
        <v>68</v>
      </c>
      <c r="B54" s="13" t="s">
        <v>144</v>
      </c>
      <c r="C54" s="30">
        <f>C55</f>
        <v>433.1</v>
      </c>
    </row>
    <row r="55" spans="1:3" s="21" customFormat="1" ht="48.75" customHeight="1">
      <c r="A55" s="1" t="s">
        <v>31</v>
      </c>
      <c r="B55" s="14" t="s">
        <v>118</v>
      </c>
      <c r="C55" s="34">
        <v>433.1</v>
      </c>
    </row>
    <row r="56" spans="1:3" ht="63.75">
      <c r="A56" s="11" t="s">
        <v>74</v>
      </c>
      <c r="B56" s="12" t="s">
        <v>32</v>
      </c>
      <c r="C56" s="30">
        <f>SUM(C57+C59+C61)</f>
        <v>66255</v>
      </c>
    </row>
    <row r="57" spans="1:3" ht="43.5" customHeight="1">
      <c r="A57" s="11" t="s">
        <v>119</v>
      </c>
      <c r="B57" s="12" t="s">
        <v>69</v>
      </c>
      <c r="C57" s="30">
        <f>SUM(C58)</f>
        <v>63352.2</v>
      </c>
    </row>
    <row r="58" spans="1:3" ht="58.5" customHeight="1">
      <c r="A58" s="1" t="s">
        <v>33</v>
      </c>
      <c r="B58" s="2" t="s">
        <v>81</v>
      </c>
      <c r="C58" s="34">
        <v>63352.2</v>
      </c>
    </row>
    <row r="59" spans="1:3" ht="54" customHeight="1">
      <c r="A59" s="11" t="s">
        <v>75</v>
      </c>
      <c r="B59" s="12" t="s">
        <v>34</v>
      </c>
      <c r="C59" s="30">
        <f>C60</f>
        <v>2901.3</v>
      </c>
    </row>
    <row r="60" spans="1:3" s="36" customFormat="1" ht="54.75" customHeight="1">
      <c r="A60" s="15" t="s">
        <v>120</v>
      </c>
      <c r="B60" s="2" t="s">
        <v>35</v>
      </c>
      <c r="C60" s="34">
        <v>2901.3</v>
      </c>
    </row>
    <row r="61" spans="1:3" s="36" customFormat="1" ht="36" customHeight="1">
      <c r="A61" s="3" t="s">
        <v>223</v>
      </c>
      <c r="B61" s="19" t="s">
        <v>224</v>
      </c>
      <c r="C61" s="40">
        <f>C62</f>
        <v>1.5</v>
      </c>
    </row>
    <row r="62" spans="1:3" s="36" customFormat="1" ht="32.25" customHeight="1">
      <c r="A62" s="3" t="s">
        <v>225</v>
      </c>
      <c r="B62" s="22" t="s">
        <v>226</v>
      </c>
      <c r="C62" s="40">
        <f>C63</f>
        <v>1.5</v>
      </c>
    </row>
    <row r="63" spans="1:3" s="36" customFormat="1" ht="66.75" customHeight="1">
      <c r="A63" s="15" t="s">
        <v>227</v>
      </c>
      <c r="B63" s="22" t="s">
        <v>228</v>
      </c>
      <c r="C63" s="40">
        <v>1.5</v>
      </c>
    </row>
    <row r="64" spans="1:3" ht="55.5" customHeight="1">
      <c r="A64" s="11" t="s">
        <v>76</v>
      </c>
      <c r="B64" s="12" t="s">
        <v>36</v>
      </c>
      <c r="C64" s="30">
        <f>C65</f>
        <v>27173.5</v>
      </c>
    </row>
    <row r="65" spans="1:3" ht="56.25" customHeight="1">
      <c r="A65" s="11" t="s">
        <v>77</v>
      </c>
      <c r="B65" s="12" t="s">
        <v>37</v>
      </c>
      <c r="C65" s="30">
        <f>C66</f>
        <v>27173.5</v>
      </c>
    </row>
    <row r="66" spans="1:3" ht="57" customHeight="1">
      <c r="A66" s="1" t="s">
        <v>121</v>
      </c>
      <c r="B66" s="2" t="s">
        <v>38</v>
      </c>
      <c r="C66" s="34">
        <f>22822+3801+550.5</f>
        <v>27173.5</v>
      </c>
    </row>
    <row r="67" spans="1:3" ht="12.75">
      <c r="A67" s="6" t="s">
        <v>39</v>
      </c>
      <c r="B67" s="5" t="s">
        <v>40</v>
      </c>
      <c r="C67" s="39">
        <f>C68</f>
        <v>2446</v>
      </c>
    </row>
    <row r="68" spans="1:3" ht="17.25" customHeight="1">
      <c r="A68" s="11" t="s">
        <v>123</v>
      </c>
      <c r="B68" s="12" t="s">
        <v>122</v>
      </c>
      <c r="C68" s="30">
        <f>C69+C70+C71</f>
        <v>2446</v>
      </c>
    </row>
    <row r="69" spans="1:3" s="35" customFormat="1" ht="33" customHeight="1">
      <c r="A69" s="1" t="s">
        <v>124</v>
      </c>
      <c r="B69" s="2" t="s">
        <v>95</v>
      </c>
      <c r="C69" s="34">
        <v>242.1</v>
      </c>
    </row>
    <row r="70" spans="1:3" ht="16.5" customHeight="1">
      <c r="A70" s="1" t="s">
        <v>125</v>
      </c>
      <c r="B70" s="2" t="s">
        <v>96</v>
      </c>
      <c r="C70" s="30">
        <v>1152.1</v>
      </c>
    </row>
    <row r="71" spans="1:3" ht="16.5" customHeight="1">
      <c r="A71" s="11" t="s">
        <v>243</v>
      </c>
      <c r="B71" s="12" t="s">
        <v>97</v>
      </c>
      <c r="C71" s="30">
        <f>C72+C73</f>
        <v>1051.8</v>
      </c>
    </row>
    <row r="72" spans="1:3" s="35" customFormat="1" ht="16.5" customHeight="1">
      <c r="A72" s="1" t="s">
        <v>185</v>
      </c>
      <c r="B72" s="2" t="s">
        <v>187</v>
      </c>
      <c r="C72" s="34">
        <v>655.5</v>
      </c>
    </row>
    <row r="73" spans="1:3" s="35" customFormat="1" ht="16.5" customHeight="1">
      <c r="A73" s="1" t="s">
        <v>186</v>
      </c>
      <c r="B73" s="2" t="s">
        <v>188</v>
      </c>
      <c r="C73" s="34">
        <v>396.3</v>
      </c>
    </row>
    <row r="74" spans="1:3" ht="25.5">
      <c r="A74" s="6" t="s">
        <v>239</v>
      </c>
      <c r="B74" s="5" t="s">
        <v>41</v>
      </c>
      <c r="C74" s="39">
        <f>C75+C78</f>
        <v>2098.3999999999996</v>
      </c>
    </row>
    <row r="75" spans="1:3" ht="12.75">
      <c r="A75" s="11" t="s">
        <v>126</v>
      </c>
      <c r="B75" s="12" t="s">
        <v>127</v>
      </c>
      <c r="C75" s="30">
        <f>C76</f>
        <v>83.4</v>
      </c>
    </row>
    <row r="76" spans="1:3" ht="12.75">
      <c r="A76" s="11" t="s">
        <v>84</v>
      </c>
      <c r="B76" s="12" t="s">
        <v>85</v>
      </c>
      <c r="C76" s="30">
        <f>C77</f>
        <v>83.4</v>
      </c>
    </row>
    <row r="77" spans="1:3" ht="25.5">
      <c r="A77" s="1" t="s">
        <v>87</v>
      </c>
      <c r="B77" s="2" t="s">
        <v>86</v>
      </c>
      <c r="C77" s="34">
        <v>83.4</v>
      </c>
    </row>
    <row r="78" spans="1:3" ht="12.75">
      <c r="A78" s="11" t="s">
        <v>128</v>
      </c>
      <c r="B78" s="12" t="s">
        <v>129</v>
      </c>
      <c r="C78" s="30">
        <f>SUM(C79)</f>
        <v>2014.9999999999998</v>
      </c>
    </row>
    <row r="79" spans="1:3" ht="12.75">
      <c r="A79" s="11" t="s">
        <v>88</v>
      </c>
      <c r="B79" s="12" t="s">
        <v>89</v>
      </c>
      <c r="C79" s="30">
        <f>SUM(C80)</f>
        <v>2014.9999999999998</v>
      </c>
    </row>
    <row r="80" spans="1:3" s="35" customFormat="1" ht="18" customHeight="1">
      <c r="A80" s="1" t="s">
        <v>90</v>
      </c>
      <c r="B80" s="2" t="s">
        <v>91</v>
      </c>
      <c r="C80" s="34">
        <f>1756.6+129.1+129.3</f>
        <v>2014.9999999999998</v>
      </c>
    </row>
    <row r="81" spans="1:3" ht="30" customHeight="1">
      <c r="A81" s="6" t="s">
        <v>42</v>
      </c>
      <c r="B81" s="5" t="s">
        <v>43</v>
      </c>
      <c r="C81" s="39">
        <f>C82+C85</f>
        <v>53790.1</v>
      </c>
    </row>
    <row r="82" spans="1:3" ht="57" customHeight="1">
      <c r="A82" s="11" t="s">
        <v>145</v>
      </c>
      <c r="B82" s="12" t="s">
        <v>44</v>
      </c>
      <c r="C82" s="30">
        <f>C83</f>
        <v>53174.4</v>
      </c>
    </row>
    <row r="83" spans="1:3" ht="69" customHeight="1">
      <c r="A83" s="11" t="s">
        <v>159</v>
      </c>
      <c r="B83" s="12" t="s">
        <v>130</v>
      </c>
      <c r="C83" s="30">
        <f>C84</f>
        <v>53174.4</v>
      </c>
    </row>
    <row r="84" spans="1:3" ht="73.5" customHeight="1">
      <c r="A84" s="1" t="s">
        <v>131</v>
      </c>
      <c r="B84" s="2" t="s">
        <v>82</v>
      </c>
      <c r="C84" s="34">
        <f>30501+22673.4</f>
        <v>53174.4</v>
      </c>
    </row>
    <row r="85" spans="1:3" ht="29.25" customHeight="1">
      <c r="A85" s="11" t="s">
        <v>146</v>
      </c>
      <c r="B85" s="12" t="s">
        <v>45</v>
      </c>
      <c r="C85" s="30">
        <f>C86+C88+C90</f>
        <v>615.6999999999999</v>
      </c>
    </row>
    <row r="86" spans="1:3" ht="25.5">
      <c r="A86" s="11" t="s">
        <v>46</v>
      </c>
      <c r="B86" s="12" t="s">
        <v>47</v>
      </c>
      <c r="C86" s="30">
        <f>C87</f>
        <v>430.4</v>
      </c>
    </row>
    <row r="87" spans="1:3" ht="38.25">
      <c r="A87" s="1" t="s">
        <v>165</v>
      </c>
      <c r="B87" s="2" t="s">
        <v>48</v>
      </c>
      <c r="C87" s="34">
        <f>430.4</f>
        <v>430.4</v>
      </c>
    </row>
    <row r="88" spans="1:3" ht="38.25">
      <c r="A88" s="11" t="s">
        <v>143</v>
      </c>
      <c r="B88" s="12" t="s">
        <v>142</v>
      </c>
      <c r="C88" s="30">
        <f>C89</f>
        <v>57.9</v>
      </c>
    </row>
    <row r="89" spans="1:3" ht="38.25">
      <c r="A89" s="1" t="s">
        <v>190</v>
      </c>
      <c r="B89" s="2" t="s">
        <v>141</v>
      </c>
      <c r="C89" s="34">
        <v>57.9</v>
      </c>
    </row>
    <row r="90" spans="1:3" ht="51">
      <c r="A90" s="11" t="s">
        <v>177</v>
      </c>
      <c r="B90" s="12" t="s">
        <v>179</v>
      </c>
      <c r="C90" s="30">
        <f>C91</f>
        <v>127.4</v>
      </c>
    </row>
    <row r="91" spans="1:3" ht="63.75">
      <c r="A91" s="1" t="s">
        <v>178</v>
      </c>
      <c r="B91" s="2" t="s">
        <v>176</v>
      </c>
      <c r="C91" s="34">
        <v>127.4</v>
      </c>
    </row>
    <row r="92" spans="1:3" ht="19.5" customHeight="1">
      <c r="A92" s="6" t="s">
        <v>49</v>
      </c>
      <c r="B92" s="5" t="s">
        <v>50</v>
      </c>
      <c r="C92" s="39">
        <f>C93+C108+C111+C114</f>
        <v>1647.7</v>
      </c>
    </row>
    <row r="93" spans="1:3" ht="35.25" customHeight="1">
      <c r="A93" s="6" t="s">
        <v>244</v>
      </c>
      <c r="B93" s="5" t="s">
        <v>245</v>
      </c>
      <c r="C93" s="39">
        <f>C94</f>
        <v>152.3</v>
      </c>
    </row>
    <row r="94" spans="1:3" ht="40.5" customHeight="1">
      <c r="A94" s="11" t="s">
        <v>244</v>
      </c>
      <c r="B94" s="12" t="s">
        <v>245</v>
      </c>
      <c r="C94" s="30">
        <f>C95+C97+C99+C101+C103+C105</f>
        <v>152.3</v>
      </c>
    </row>
    <row r="95" spans="1:3" ht="47.25" customHeight="1">
      <c r="A95" s="11" t="s">
        <v>252</v>
      </c>
      <c r="B95" s="12" t="s">
        <v>253</v>
      </c>
      <c r="C95" s="30">
        <f>C96</f>
        <v>10</v>
      </c>
    </row>
    <row r="96" spans="1:4" s="35" customFormat="1" ht="60.75" customHeight="1">
      <c r="A96" s="1" t="s">
        <v>254</v>
      </c>
      <c r="B96" s="2" t="s">
        <v>255</v>
      </c>
      <c r="C96" s="34">
        <f>10</f>
        <v>10</v>
      </c>
      <c r="D96" s="25"/>
    </row>
    <row r="97" spans="1:3" ht="59.25" customHeight="1">
      <c r="A97" s="11" t="s">
        <v>246</v>
      </c>
      <c r="B97" s="12" t="s">
        <v>247</v>
      </c>
      <c r="C97" s="30">
        <f>C98</f>
        <v>4</v>
      </c>
    </row>
    <row r="98" spans="1:3" s="35" customFormat="1" ht="83.25" customHeight="1">
      <c r="A98" s="1" t="s">
        <v>248</v>
      </c>
      <c r="B98" s="2" t="s">
        <v>249</v>
      </c>
      <c r="C98" s="34">
        <v>4</v>
      </c>
    </row>
    <row r="99" spans="1:3" ht="47.25" customHeight="1">
      <c r="A99" s="3" t="s">
        <v>250</v>
      </c>
      <c r="B99" s="13" t="s">
        <v>251</v>
      </c>
      <c r="C99" s="30">
        <f>C100</f>
        <v>4</v>
      </c>
    </row>
    <row r="100" spans="1:3" s="35" customFormat="1" ht="63" customHeight="1">
      <c r="A100" s="1" t="s">
        <v>256</v>
      </c>
      <c r="B100" s="22" t="s">
        <v>257</v>
      </c>
      <c r="C100" s="34">
        <v>4</v>
      </c>
    </row>
    <row r="101" spans="1:3" ht="57" customHeight="1">
      <c r="A101" s="11" t="s">
        <v>258</v>
      </c>
      <c r="B101" s="19" t="s">
        <v>259</v>
      </c>
      <c r="C101" s="30">
        <f>C102</f>
        <v>80.3</v>
      </c>
    </row>
    <row r="102" spans="1:3" ht="87" customHeight="1">
      <c r="A102" s="1" t="s">
        <v>260</v>
      </c>
      <c r="B102" s="22" t="s">
        <v>261</v>
      </c>
      <c r="C102" s="30">
        <v>80.3</v>
      </c>
    </row>
    <row r="103" spans="1:3" ht="50.25" customHeight="1">
      <c r="A103" s="3" t="s">
        <v>262</v>
      </c>
      <c r="B103" s="19" t="s">
        <v>263</v>
      </c>
      <c r="C103" s="34">
        <f>C104</f>
        <v>8</v>
      </c>
    </row>
    <row r="104" spans="1:3" s="35" customFormat="1" ht="60" customHeight="1">
      <c r="A104" s="1" t="s">
        <v>264</v>
      </c>
      <c r="B104" s="22" t="s">
        <v>265</v>
      </c>
      <c r="C104" s="34">
        <f>4+4</f>
        <v>8</v>
      </c>
    </row>
    <row r="105" spans="1:3" ht="57" customHeight="1">
      <c r="A105" s="11" t="s">
        <v>266</v>
      </c>
      <c r="B105" s="19" t="s">
        <v>267</v>
      </c>
      <c r="C105" s="30">
        <f>C107+C106</f>
        <v>46</v>
      </c>
    </row>
    <row r="106" spans="1:3" s="35" customFormat="1" ht="81" customHeight="1">
      <c r="A106" s="1" t="s">
        <v>293</v>
      </c>
      <c r="B106" s="22" t="s">
        <v>270</v>
      </c>
      <c r="C106" s="34">
        <v>10</v>
      </c>
    </row>
    <row r="107" spans="1:3" s="35" customFormat="1" ht="73.5" customHeight="1">
      <c r="A107" s="1" t="s">
        <v>268</v>
      </c>
      <c r="B107" s="14" t="s">
        <v>269</v>
      </c>
      <c r="C107" s="34">
        <v>36</v>
      </c>
    </row>
    <row r="108" spans="1:3" ht="37.5" customHeight="1">
      <c r="A108" s="6" t="s">
        <v>271</v>
      </c>
      <c r="B108" s="48" t="s">
        <v>273</v>
      </c>
      <c r="C108" s="39">
        <f>C109+C110</f>
        <v>132</v>
      </c>
    </row>
    <row r="109" spans="1:3" s="35" customFormat="1" ht="51" customHeight="1">
      <c r="A109" s="1" t="s">
        <v>272</v>
      </c>
      <c r="B109" s="14" t="s">
        <v>274</v>
      </c>
      <c r="C109" s="34">
        <f>2+100</f>
        <v>102</v>
      </c>
    </row>
    <row r="110" spans="1:3" s="35" customFormat="1" ht="45.75" customHeight="1">
      <c r="A110" s="1" t="s">
        <v>276</v>
      </c>
      <c r="B110" s="14" t="s">
        <v>275</v>
      </c>
      <c r="C110" s="34">
        <f>30</f>
        <v>30</v>
      </c>
    </row>
    <row r="111" spans="1:3" ht="84" customHeight="1">
      <c r="A111" s="4" t="s">
        <v>277</v>
      </c>
      <c r="B111" s="9" t="s">
        <v>278</v>
      </c>
      <c r="C111" s="10">
        <f>C112</f>
        <v>768.1</v>
      </c>
    </row>
    <row r="112" spans="1:3" ht="58.5" customHeight="1">
      <c r="A112" s="37" t="s">
        <v>280</v>
      </c>
      <c r="B112" s="12" t="s">
        <v>281</v>
      </c>
      <c r="C112" s="30">
        <f>C113</f>
        <v>768.1</v>
      </c>
    </row>
    <row r="113" spans="1:3" ht="65.25" customHeight="1">
      <c r="A113" s="1" t="s">
        <v>279</v>
      </c>
      <c r="B113" s="2" t="s">
        <v>282</v>
      </c>
      <c r="C113" s="30">
        <v>768.1</v>
      </c>
    </row>
    <row r="114" spans="1:3" s="49" customFormat="1" ht="33" customHeight="1">
      <c r="A114" s="4" t="s">
        <v>283</v>
      </c>
      <c r="B114" s="9" t="s">
        <v>284</v>
      </c>
      <c r="C114" s="10">
        <f>C115</f>
        <v>595.3</v>
      </c>
    </row>
    <row r="115" spans="1:3" ht="35.25" customHeight="1">
      <c r="A115" s="11" t="s">
        <v>287</v>
      </c>
      <c r="B115" s="12" t="s">
        <v>284</v>
      </c>
      <c r="C115" s="30">
        <f>C116</f>
        <v>595.3</v>
      </c>
    </row>
    <row r="116" spans="1:3" s="35" customFormat="1" ht="58.5" customHeight="1">
      <c r="A116" s="1" t="s">
        <v>285</v>
      </c>
      <c r="B116" s="2" t="s">
        <v>286</v>
      </c>
      <c r="C116" s="34">
        <v>595.3</v>
      </c>
    </row>
    <row r="117" spans="1:3" s="35" customFormat="1" ht="12.75">
      <c r="A117" s="6" t="s">
        <v>98</v>
      </c>
      <c r="B117" s="48" t="s">
        <v>99</v>
      </c>
      <c r="C117" s="39">
        <f>C118</f>
        <v>0</v>
      </c>
    </row>
    <row r="118" spans="1:3" s="35" customFormat="1" ht="12.75">
      <c r="A118" s="11" t="s">
        <v>135</v>
      </c>
      <c r="B118" s="13" t="s">
        <v>136</v>
      </c>
      <c r="C118" s="30">
        <f>C119</f>
        <v>0</v>
      </c>
    </row>
    <row r="119" spans="1:3" ht="12.75">
      <c r="A119" s="15" t="s">
        <v>100</v>
      </c>
      <c r="B119" s="14" t="s">
        <v>101</v>
      </c>
      <c r="C119" s="34">
        <v>0</v>
      </c>
    </row>
    <row r="120" spans="1:3" ht="18.75" customHeight="1">
      <c r="A120" s="4" t="s">
        <v>51</v>
      </c>
      <c r="B120" s="5" t="s">
        <v>52</v>
      </c>
      <c r="C120" s="39">
        <f>C121+C152+C155</f>
        <v>2100604.9</v>
      </c>
    </row>
    <row r="121" spans="1:3" ht="28.5" customHeight="1">
      <c r="A121" s="11" t="s">
        <v>53</v>
      </c>
      <c r="B121" s="12" t="s">
        <v>54</v>
      </c>
      <c r="C121" s="30">
        <f>C122+C127+C136+C149</f>
        <v>2100604.9</v>
      </c>
    </row>
    <row r="122" spans="1:3" ht="25.5">
      <c r="A122" s="6" t="s">
        <v>167</v>
      </c>
      <c r="B122" s="5" t="s">
        <v>191</v>
      </c>
      <c r="C122" s="39">
        <f>C123</f>
        <v>427223</v>
      </c>
    </row>
    <row r="123" spans="1:3" ht="12.75">
      <c r="A123" s="11" t="s">
        <v>55</v>
      </c>
      <c r="B123" s="12" t="s">
        <v>192</v>
      </c>
      <c r="C123" s="30">
        <f>C124+C125</f>
        <v>427223</v>
      </c>
    </row>
    <row r="124" spans="1:3" ht="28.5" customHeight="1">
      <c r="A124" s="1" t="s">
        <v>66</v>
      </c>
      <c r="B124" s="2" t="s">
        <v>193</v>
      </c>
      <c r="C124" s="34">
        <v>413480.4</v>
      </c>
    </row>
    <row r="125" spans="1:3" ht="30.75" customHeight="1">
      <c r="A125" s="11" t="s">
        <v>56</v>
      </c>
      <c r="B125" s="12" t="s">
        <v>194</v>
      </c>
      <c r="C125" s="30">
        <f>SUM(C126)</f>
        <v>13742.6</v>
      </c>
    </row>
    <row r="126" spans="1:3" ht="29.25" customHeight="1">
      <c r="A126" s="1" t="s">
        <v>57</v>
      </c>
      <c r="B126" s="2" t="s">
        <v>195</v>
      </c>
      <c r="C126" s="34">
        <v>13742.6</v>
      </c>
    </row>
    <row r="127" spans="1:3" ht="29.25" customHeight="1">
      <c r="A127" s="6" t="s">
        <v>132</v>
      </c>
      <c r="B127" s="5" t="s">
        <v>196</v>
      </c>
      <c r="C127" s="39">
        <f>C134+C128+C132+C130</f>
        <v>176484.40000000002</v>
      </c>
    </row>
    <row r="128" spans="1:3" ht="43.5" customHeight="1">
      <c r="A128" s="11" t="s">
        <v>70</v>
      </c>
      <c r="B128" s="12" t="s">
        <v>197</v>
      </c>
      <c r="C128" s="30">
        <f>SUM(C129)</f>
        <v>393.7</v>
      </c>
    </row>
    <row r="129" spans="1:3" ht="54" customHeight="1">
      <c r="A129" s="1" t="s">
        <v>297</v>
      </c>
      <c r="B129" s="2" t="s">
        <v>198</v>
      </c>
      <c r="C129" s="34">
        <v>393.7</v>
      </c>
    </row>
    <row r="130" spans="1:3" ht="28.5" customHeight="1">
      <c r="A130" s="11" t="s">
        <v>183</v>
      </c>
      <c r="B130" s="12" t="s">
        <v>199</v>
      </c>
      <c r="C130" s="34">
        <f>C131</f>
        <v>6989.4</v>
      </c>
    </row>
    <row r="131" spans="1:3" ht="27" customHeight="1">
      <c r="A131" s="1" t="s">
        <v>184</v>
      </c>
      <c r="B131" s="2" t="s">
        <v>200</v>
      </c>
      <c r="C131" s="34">
        <f>6663+326.4</f>
        <v>6989.4</v>
      </c>
    </row>
    <row r="132" spans="1:3" ht="35.25" customHeight="1">
      <c r="A132" s="11" t="s">
        <v>230</v>
      </c>
      <c r="B132" s="12" t="s">
        <v>201</v>
      </c>
      <c r="C132" s="30">
        <f>C133</f>
        <v>15708.1</v>
      </c>
    </row>
    <row r="133" spans="1:3" ht="25.5" customHeight="1">
      <c r="A133" s="1" t="s">
        <v>231</v>
      </c>
      <c r="B133" s="2" t="s">
        <v>202</v>
      </c>
      <c r="C133" s="34">
        <f>9582+6126.1</f>
        <v>15708.1</v>
      </c>
    </row>
    <row r="134" spans="1:3" ht="17.25" customHeight="1">
      <c r="A134" s="11" t="s">
        <v>58</v>
      </c>
      <c r="B134" s="12" t="s">
        <v>203</v>
      </c>
      <c r="C134" s="30">
        <f>C135</f>
        <v>153393.2</v>
      </c>
    </row>
    <row r="135" spans="1:3" ht="19.5" customHeight="1">
      <c r="A135" s="1" t="s">
        <v>133</v>
      </c>
      <c r="B135" s="2" t="s">
        <v>204</v>
      </c>
      <c r="C135" s="34">
        <f>50000+99.4+434.3+327.1+48726.2+9169.1+4002.2+607.9+32652.5+7374.5</f>
        <v>153393.2</v>
      </c>
    </row>
    <row r="136" spans="1:3" ht="31.5" customHeight="1">
      <c r="A136" s="6" t="s">
        <v>168</v>
      </c>
      <c r="B136" s="5" t="s">
        <v>205</v>
      </c>
      <c r="C136" s="39">
        <f>SUM(C137+C139+C141+C143+C147+C145)</f>
        <v>1493892.7</v>
      </c>
    </row>
    <row r="137" spans="1:3" ht="33.75" customHeight="1">
      <c r="A137" s="11" t="s">
        <v>60</v>
      </c>
      <c r="B137" s="12" t="s">
        <v>206</v>
      </c>
      <c r="C137" s="30">
        <f>SUM(C138)</f>
        <v>1410643</v>
      </c>
    </row>
    <row r="138" spans="1:3" ht="33.75" customHeight="1">
      <c r="A138" s="1" t="s">
        <v>172</v>
      </c>
      <c r="B138" s="2" t="s">
        <v>207</v>
      </c>
      <c r="C138" s="34">
        <f>1217309.5+56654+9094+69489.4+17645.9+7535.6+1737.4+1578+294.8+2946.7+2.6+10.1+24149.4+1246.5+120.6+828.5</f>
        <v>1410643</v>
      </c>
    </row>
    <row r="139" spans="1:3" ht="55.5" customHeight="1">
      <c r="A139" s="11" t="s">
        <v>164</v>
      </c>
      <c r="B139" s="12" t="s">
        <v>208</v>
      </c>
      <c r="C139" s="30">
        <f>C140</f>
        <v>40458</v>
      </c>
    </row>
    <row r="140" spans="1:3" ht="57.75" customHeight="1">
      <c r="A140" s="1" t="s">
        <v>163</v>
      </c>
      <c r="B140" s="2" t="s">
        <v>209</v>
      </c>
      <c r="C140" s="34">
        <f>40458</f>
        <v>40458</v>
      </c>
    </row>
    <row r="141" spans="1:3" ht="49.5" customHeight="1">
      <c r="A141" s="11" t="s">
        <v>147</v>
      </c>
      <c r="B141" s="12" t="s">
        <v>210</v>
      </c>
      <c r="C141" s="34">
        <f>C142</f>
        <v>35577.9</v>
      </c>
    </row>
    <row r="142" spans="1:3" ht="54" customHeight="1">
      <c r="A142" s="1" t="s">
        <v>148</v>
      </c>
      <c r="B142" s="2" t="s">
        <v>211</v>
      </c>
      <c r="C142" s="34">
        <f>35577.9</f>
        <v>35577.9</v>
      </c>
    </row>
    <row r="143" spans="1:3" ht="39.75" customHeight="1">
      <c r="A143" s="11" t="s">
        <v>174</v>
      </c>
      <c r="B143" s="12" t="s">
        <v>212</v>
      </c>
      <c r="C143" s="30">
        <f>C144</f>
        <v>11.5</v>
      </c>
    </row>
    <row r="144" spans="1:3" ht="43.5" customHeight="1">
      <c r="A144" s="1" t="s">
        <v>175</v>
      </c>
      <c r="B144" s="2" t="s">
        <v>213</v>
      </c>
      <c r="C144" s="34">
        <f>11.5</f>
        <v>11.5</v>
      </c>
    </row>
    <row r="145" spans="1:3" ht="36.75" customHeight="1">
      <c r="A145" s="11" t="s">
        <v>289</v>
      </c>
      <c r="B145" s="12" t="s">
        <v>290</v>
      </c>
      <c r="C145" s="30">
        <f>C146</f>
        <v>629.3</v>
      </c>
    </row>
    <row r="146" spans="1:3" ht="35.25" customHeight="1">
      <c r="A146" s="1" t="s">
        <v>292</v>
      </c>
      <c r="B146" s="2" t="s">
        <v>288</v>
      </c>
      <c r="C146" s="34">
        <v>629.3</v>
      </c>
    </row>
    <row r="147" spans="1:3" ht="25.5">
      <c r="A147" s="11" t="s">
        <v>59</v>
      </c>
      <c r="B147" s="12" t="s">
        <v>214</v>
      </c>
      <c r="C147" s="30">
        <f>C148</f>
        <v>6573</v>
      </c>
    </row>
    <row r="148" spans="1:3" ht="27.75" customHeight="1">
      <c r="A148" s="1" t="s">
        <v>171</v>
      </c>
      <c r="B148" s="2" t="s">
        <v>215</v>
      </c>
      <c r="C148" s="34">
        <f>1322+5251</f>
        <v>6573</v>
      </c>
    </row>
    <row r="149" spans="1:3" ht="21" customHeight="1">
      <c r="A149" s="6" t="s">
        <v>61</v>
      </c>
      <c r="B149" s="5" t="s">
        <v>216</v>
      </c>
      <c r="C149" s="39">
        <f>C150</f>
        <v>3004.7999999999997</v>
      </c>
    </row>
    <row r="150" spans="1:3" ht="24.75" customHeight="1">
      <c r="A150" s="3" t="s">
        <v>62</v>
      </c>
      <c r="B150" s="12" t="s">
        <v>217</v>
      </c>
      <c r="C150" s="30">
        <f>SUM(C151)</f>
        <v>3004.7999999999997</v>
      </c>
    </row>
    <row r="151" spans="1:3" ht="32.25" customHeight="1">
      <c r="A151" s="15" t="s">
        <v>173</v>
      </c>
      <c r="B151" s="2" t="s">
        <v>218</v>
      </c>
      <c r="C151" s="34">
        <f>2773+72.7+159.1</f>
        <v>3004.7999999999997</v>
      </c>
    </row>
    <row r="152" spans="1:3" ht="18.75" customHeight="1">
      <c r="A152" s="6" t="s">
        <v>63</v>
      </c>
      <c r="B152" s="5" t="s">
        <v>219</v>
      </c>
      <c r="C152" s="39">
        <f>C153</f>
        <v>0</v>
      </c>
    </row>
    <row r="153" spans="1:3" ht="18.75" customHeight="1">
      <c r="A153" s="11" t="s">
        <v>134</v>
      </c>
      <c r="B153" s="12" t="s">
        <v>220</v>
      </c>
      <c r="C153" s="30">
        <f>C154</f>
        <v>0</v>
      </c>
    </row>
    <row r="154" spans="1:3" ht="20.25" customHeight="1">
      <c r="A154" s="1" t="s">
        <v>64</v>
      </c>
      <c r="B154" s="2" t="s">
        <v>221</v>
      </c>
      <c r="C154" s="34">
        <v>0</v>
      </c>
    </row>
    <row r="155" spans="1:3" ht="40.5" customHeight="1">
      <c r="A155" s="4" t="s">
        <v>140</v>
      </c>
      <c r="B155" s="9" t="s">
        <v>170</v>
      </c>
      <c r="C155" s="41">
        <f>C156</f>
        <v>0</v>
      </c>
    </row>
    <row r="156" spans="1:3" ht="40.5" customHeight="1">
      <c r="A156" s="3" t="s">
        <v>182</v>
      </c>
      <c r="B156" s="19" t="s">
        <v>222</v>
      </c>
      <c r="C156" s="45">
        <v>0</v>
      </c>
    </row>
    <row r="157" spans="1:3" s="53" customFormat="1" ht="21" customHeight="1">
      <c r="A157" s="50" t="s">
        <v>65</v>
      </c>
      <c r="B157" s="51"/>
      <c r="C157" s="52">
        <f>C10+C120</f>
        <v>3143629.8</v>
      </c>
    </row>
  </sheetData>
  <sheetProtection/>
  <mergeCells count="7">
    <mergeCell ref="A6:C6"/>
    <mergeCell ref="B1:C1"/>
    <mergeCell ref="B2:C2"/>
    <mergeCell ref="D2:E2"/>
    <mergeCell ref="B3:C3"/>
    <mergeCell ref="D3:E3"/>
    <mergeCell ref="D4:E4"/>
  </mergeCells>
  <printOptions/>
  <pageMargins left="0.7086614173228347" right="0.1968503937007874" top="0.3937007874015748" bottom="0.3937007874015748" header="0.31496062992125984" footer="0.31496062992125984"/>
  <pageSetup firstPageNumber="7" useFirstPageNumber="1"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2019-11-01T05:28:53Z</cp:lastPrinted>
  <dcterms:created xsi:type="dcterms:W3CDTF">1996-10-08T23:32:33Z</dcterms:created>
  <dcterms:modified xsi:type="dcterms:W3CDTF">2019-11-01T05:29:09Z</dcterms:modified>
  <cp:category/>
  <cp:version/>
  <cp:contentType/>
  <cp:contentStatus/>
</cp:coreProperties>
</file>