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Дорожный фонд 2019-2021" sheetId="14" r:id="rId1"/>
  </sheets>
  <definedNames>
    <definedName name="_xlnm.Print_Titles" localSheetId="0">'Дорожный фонд 2019-2021'!$7:$10</definedName>
  </definedNames>
  <calcPr calcId="125725"/>
</workbook>
</file>

<file path=xl/calcChain.xml><?xml version="1.0" encoding="utf-8"?>
<calcChain xmlns="http://schemas.openxmlformats.org/spreadsheetml/2006/main">
  <c r="K31" i="14"/>
  <c r="K32" s="1"/>
  <c r="J31"/>
  <c r="D32"/>
  <c r="G32"/>
  <c r="H32"/>
  <c r="I32"/>
  <c r="J32"/>
  <c r="E30"/>
  <c r="F30" s="1"/>
  <c r="E31"/>
  <c r="F31" s="1"/>
  <c r="E29"/>
  <c r="F29" s="1"/>
  <c r="C32"/>
  <c r="H23"/>
  <c r="H21" s="1"/>
  <c r="H11" s="1"/>
  <c r="K23"/>
  <c r="K21" s="1"/>
  <c r="K11" s="1"/>
  <c r="J23"/>
  <c r="J21" s="1"/>
  <c r="J11" s="1"/>
  <c r="I23"/>
  <c r="I21" s="1"/>
  <c r="I11" s="1"/>
  <c r="F23"/>
  <c r="F21" s="1"/>
  <c r="F11" s="1"/>
  <c r="E25"/>
  <c r="G25" s="1"/>
  <c r="E24"/>
  <c r="G24" s="1"/>
  <c r="D23"/>
  <c r="C23"/>
  <c r="D21"/>
  <c r="C21"/>
  <c r="E22"/>
  <c r="G22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D11"/>
  <c r="C11"/>
  <c r="E11" l="1"/>
  <c r="E23"/>
  <c r="F32"/>
  <c r="F33" s="1"/>
  <c r="G23"/>
  <c r="J33"/>
  <c r="H33"/>
  <c r="D33"/>
  <c r="G11"/>
  <c r="G33" s="1"/>
  <c r="C33"/>
  <c r="E32"/>
  <c r="E33" s="1"/>
  <c r="K33"/>
  <c r="I33"/>
  <c r="E21"/>
  <c r="G21" s="1"/>
</calcChain>
</file>

<file path=xl/sharedStrings.xml><?xml version="1.0" encoding="utf-8"?>
<sst xmlns="http://schemas.openxmlformats.org/spreadsheetml/2006/main" count="64" uniqueCount="59">
  <si>
    <t>182 105 02010 02 0000 110</t>
  </si>
  <si>
    <t>040 108 07173 01 0000 110</t>
  </si>
  <si>
    <t>040 207 04010 04 0000 180</t>
  </si>
  <si>
    <t>040 113 01530 04 0000 130</t>
  </si>
  <si>
    <t>040 116 33040 04 0000 140</t>
  </si>
  <si>
    <t>040 116 37030 04 0000 140</t>
  </si>
  <si>
    <t>040 117 05040 04 0018 180</t>
  </si>
  <si>
    <t>Код бюджетной классификации</t>
  </si>
  <si>
    <t>Всего доходов, в том числе:</t>
  </si>
  <si>
    <t>188 116 30013 01 0000 140</t>
  </si>
  <si>
    <t>на строительство, реконструкцию, капитальный ремонт</t>
  </si>
  <si>
    <t>2019 год</t>
  </si>
  <si>
    <t>Прогноз</t>
  </si>
  <si>
    <t>2020 год</t>
  </si>
  <si>
    <t>050 2 02 20041 04 0000 151</t>
  </si>
  <si>
    <t>100 1 03 02000 01 0000 110</t>
  </si>
  <si>
    <t>2021 год</t>
  </si>
  <si>
    <t>188 116 30030 01 0000 140</t>
  </si>
  <si>
    <t>Первоначальный план на 2018 год</t>
  </si>
  <si>
    <t>Корректировка</t>
  </si>
  <si>
    <t>Ожидаемая оценка 2018 года</t>
  </si>
  <si>
    <t>факт по 26.10.2018</t>
  </si>
  <si>
    <t xml:space="preserve">С учетом  возникновения потребности использования доходов от ЕНВД </t>
  </si>
  <si>
    <t>Остатки муниципального дорожного фонда, неиспользованные в прошлом финансовом году</t>
  </si>
  <si>
    <t>Всего расходов, в том числе:</t>
  </si>
  <si>
    <t>Отклонение (ожид.оценка-уточнен. план)</t>
  </si>
  <si>
    <t>С учетом  возникновения потребности использования доходов от ЕНВД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</si>
  <si>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2018-2025 годы и на период до 2030 года" </t>
  </si>
  <si>
    <t>04004091810120700414310</t>
  </si>
  <si>
    <t>04004091810282390244225</t>
  </si>
  <si>
    <t xml:space="preserve">Софинансирование из средств местного бюджета (5%)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</si>
  <si>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Содержание автомобильных дорог общего пользования и искусственных сооружений на них</t>
  </si>
  <si>
    <t xml:space="preserve">Итого по расходам: </t>
  </si>
  <si>
    <t xml:space="preserve">Отклонение (доходы - расходы) </t>
  </si>
  <si>
    <t>рублей</t>
  </si>
  <si>
    <t xml:space="preserve">Корректировка </t>
  </si>
  <si>
    <t>Уточненный план 2018 года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</si>
  <si>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Акцизы</t>
    </r>
    <r>
      <rPr>
        <sz val="10"/>
        <rFont val="Times New Roman"/>
        <family val="1"/>
        <charset val="204"/>
      </rPr>
      <t xml:space="preserve">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  </r>
  </si>
  <si>
    <r>
      <rPr>
        <b/>
        <sz val="10"/>
        <rFont val="Times New Roman"/>
        <family val="1"/>
        <charset val="204"/>
      </rPr>
      <t xml:space="preserve">2.  Единый налог на вмененный доход для отдельных видов деятельности </t>
    </r>
    <r>
      <rPr>
        <sz val="10"/>
        <rFont val="Times New Roman"/>
        <family val="1"/>
        <charset val="204"/>
      </rPr>
      <t>(до 2014 года в размере 72,67% (Решением Думы города Урай от 10.12.2012 №122 "О внесении изменения в Порядок формирования и использования муниципального дорожного фонда города Урай", с 2014 года использование  ЕНВД, в случае недостаточности средств)</t>
    </r>
  </si>
  <si>
    <r>
      <t xml:space="preserve">3. Государственная пошлина </t>
    </r>
    <r>
      <rPr>
        <sz val="10"/>
        <rFont val="Times New Roman"/>
        <family val="1"/>
        <charset val="204"/>
      </rPr>
      <t>за выдачу органом местного самоуправления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  </r>
  </si>
  <si>
    <r>
      <rPr>
        <b/>
        <sz val="10"/>
        <rFont val="Times New Roman"/>
        <family val="1"/>
        <charset val="204"/>
      </rPr>
      <t xml:space="preserve">4.  Плата за оказание услуг по присоединению объектов дорожного сервиса </t>
    </r>
    <r>
      <rPr>
        <sz val="10"/>
        <rFont val="Times New Roman"/>
        <family val="1"/>
        <charset val="204"/>
      </rPr>
      <t>к автомобильным дорогам общего пользования местного значения города Урай</t>
    </r>
  </si>
  <si>
    <r>
      <rPr>
        <b/>
        <sz val="10"/>
        <rFont val="Times New Roman"/>
        <family val="1"/>
        <charset val="204"/>
      </rPr>
      <t xml:space="preserve">5.  Денежные взыскания (штрафы) за нарушение правил перевозки крупногабаритных и тяжеловесных грузов </t>
    </r>
    <r>
      <rPr>
        <sz val="10"/>
        <rFont val="Times New Roman"/>
        <family val="1"/>
        <charset val="204"/>
      </rPr>
      <t>по автомобильным дорогам общего пользования местного значения города Урай</t>
    </r>
  </si>
  <si>
    <r>
      <t xml:space="preserve">6. Денежные взыскания (штрафы) </t>
    </r>
    <r>
      <rPr>
        <sz val="10"/>
        <rFont val="Times New Roman"/>
        <family val="1"/>
        <charset val="204"/>
      </rPr>
      <t>за правонарушения в области дорожного движения</t>
    </r>
  </si>
  <si>
    <t>7. Денежные средства, поступающие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</si>
  <si>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r>
      <rPr>
        <b/>
        <sz val="10"/>
        <rFont val="Times New Roman"/>
        <family val="1"/>
        <charset val="204"/>
      </rPr>
      <t xml:space="preserve">8.  Поступления сумм в возмещение вреда, причиняемого автомобильным дорогам общего пользования </t>
    </r>
    <r>
      <rPr>
        <sz val="10"/>
        <rFont val="Times New Roman"/>
        <family val="1"/>
        <charset val="204"/>
      </rPr>
      <t>местного значения города Урай транспортными средствами, осуществляющими перевозки тяжеловесных и (или) крупногабаритных грузов</t>
    </r>
  </si>
  <si>
    <r>
      <rPr>
        <b/>
        <sz val="10"/>
        <rFont val="Times New Roman"/>
        <family val="1"/>
        <charset val="204"/>
      </rPr>
      <t>9.  Денежные средства, внесенные участником конкурса или аукциона,</t>
    </r>
    <r>
      <rPr>
        <sz val="10"/>
        <rFont val="Times New Roman"/>
        <family val="1"/>
        <charset val="204"/>
      </rPr>
      <t xml:space="preserve"> проводимых в целях заключения муниципального контракта, финансируемого за счет средств муниципального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  </r>
  </si>
  <si>
    <t>капитальные вложения</t>
  </si>
  <si>
    <t>050 202 20077 04 5701 151</t>
  </si>
  <si>
    <t xml:space="preserve">  -   Подпрограмма "Дорожное хозяйство" государственной программы"Современная транспортная система"</t>
  </si>
  <si>
    <t>Наименование источников</t>
  </si>
  <si>
    <t>Факт по 26.10.2018</t>
  </si>
  <si>
    <t>040040918102S2390244225</t>
  </si>
  <si>
    <t>04004093510120700244225</t>
  </si>
  <si>
    <t>1</t>
  </si>
  <si>
    <t>6</t>
  </si>
  <si>
    <t>8</t>
  </si>
  <si>
    <t xml:space="preserve">Информация по прогнозу источников формирования и использования средств муниципального  дорожного фонда города Урай на 2019 год и на плановый период 2020 и 2021 годов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</si>
  <si>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10.  Поступления в виде субсидий </t>
    </r>
    <r>
      <rPr>
        <sz val="10"/>
        <rFont val="Times New Roman"/>
        <family val="1"/>
        <charset val="204"/>
      </rPr>
      <t>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 местного значения города Урай, в том числе:</t>
    </r>
  </si>
  <si>
    <r>
      <t>11. Безвозмездные поступления от физических и юридических лиц</t>
    </r>
    <r>
      <rPr>
        <sz val="10"/>
        <rFont val="Times New Roman"/>
        <family val="1"/>
        <charset val="204"/>
      </rPr>
      <t xml:space="preserve"> на финансовое обеспечение дорожной деятельности, в том числе добровольные пожертвования, в отношении автомобильных дорог общего пользования местного значения города Урай (ЛУКОЙЛ)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</si>
</sst>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right" vertical="center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 applyProtection="1"/>
    <xf numFmtId="165" fontId="2" fillId="0" borderId="1" xfId="2" applyNumberFormat="1" applyFont="1" applyFill="1" applyBorder="1"/>
    <xf numFmtId="165" fontId="2" fillId="0" borderId="1" xfId="2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 applyProtection="1">
      <alignment vertical="center" wrapText="1"/>
    </xf>
    <xf numFmtId="0" fontId="4" fillId="0" borderId="1" xfId="1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top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FC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5" workbookViewId="0">
      <pane xSplit="3" ySplit="5" topLeftCell="D22" activePane="bottomRight" state="frozen"/>
      <selection activeCell="A5" sqref="A5"/>
      <selection pane="topRight" activeCell="D5" sqref="D5"/>
      <selection pane="bottomLeft" activeCell="A10" sqref="A10"/>
      <selection pane="bottomRight" activeCell="A23" sqref="A23"/>
    </sheetView>
  </sheetViews>
  <sheetFormatPr defaultColWidth="9.140625" defaultRowHeight="12.75"/>
  <cols>
    <col min="1" max="1" width="58.42578125" style="9" customWidth="1"/>
    <col min="2" max="2" width="24.85546875" style="10" customWidth="1"/>
    <col min="3" max="3" width="15" style="1" customWidth="1"/>
    <col min="4" max="4" width="13.42578125" style="1" customWidth="1"/>
    <col min="5" max="5" width="14.28515625" style="1" customWidth="1"/>
    <col min="6" max="6" width="14" style="22" customWidth="1"/>
    <col min="7" max="7" width="13.42578125" style="1" customWidth="1"/>
    <col min="8" max="8" width="14.7109375" style="1" customWidth="1"/>
    <col min="9" max="11" width="15.42578125" style="1" customWidth="1"/>
    <col min="12" max="16384" width="9.140625" style="1"/>
  </cols>
  <sheetData>
    <row r="1" spans="1:11" ht="16.5" hidden="1" customHeight="1">
      <c r="C1" s="41"/>
      <c r="D1" s="41"/>
      <c r="E1" s="41"/>
    </row>
    <row r="2" spans="1:11" ht="15.75" hidden="1" customHeight="1">
      <c r="C2" s="41"/>
      <c r="D2" s="41"/>
      <c r="E2" s="41"/>
    </row>
    <row r="3" spans="1:11" ht="15" hidden="1" customHeight="1">
      <c r="C3" s="41"/>
      <c r="D3" s="41"/>
      <c r="E3" s="41"/>
    </row>
    <row r="4" spans="1:11" ht="15" hidden="1" customHeight="1">
      <c r="C4" s="41"/>
      <c r="D4" s="41"/>
      <c r="E4" s="41"/>
    </row>
    <row r="5" spans="1:11" s="5" customFormat="1" ht="27.75" customHeight="1">
      <c r="A5" s="42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5" customFormat="1" ht="15" customHeight="1">
      <c r="A6" s="8"/>
      <c r="B6" s="8"/>
      <c r="F6" s="23"/>
      <c r="K6" s="11" t="s">
        <v>34</v>
      </c>
    </row>
    <row r="7" spans="1:11" s="2" customFormat="1" ht="16.899999999999999" customHeight="1">
      <c r="A7" s="45" t="s">
        <v>49</v>
      </c>
      <c r="B7" s="46" t="s">
        <v>7</v>
      </c>
      <c r="C7" s="43" t="s">
        <v>18</v>
      </c>
      <c r="D7" s="43" t="s">
        <v>35</v>
      </c>
      <c r="E7" s="43" t="s">
        <v>36</v>
      </c>
      <c r="F7" s="45" t="s">
        <v>20</v>
      </c>
      <c r="G7" s="43" t="s">
        <v>25</v>
      </c>
      <c r="H7" s="45" t="s">
        <v>21</v>
      </c>
      <c r="I7" s="43" t="s">
        <v>12</v>
      </c>
      <c r="J7" s="43"/>
      <c r="K7" s="43"/>
    </row>
    <row r="8" spans="1:11" s="2" customFormat="1" ht="15.75" customHeight="1">
      <c r="A8" s="45"/>
      <c r="B8" s="46"/>
      <c r="C8" s="43"/>
      <c r="D8" s="43"/>
      <c r="E8" s="43"/>
      <c r="F8" s="45"/>
      <c r="G8" s="43"/>
      <c r="H8" s="45"/>
      <c r="I8" s="43" t="s">
        <v>22</v>
      </c>
      <c r="J8" s="43"/>
      <c r="K8" s="43"/>
    </row>
    <row r="9" spans="1:11" s="2" customFormat="1" ht="25.9" customHeight="1">
      <c r="A9" s="45"/>
      <c r="B9" s="46"/>
      <c r="C9" s="43"/>
      <c r="D9" s="43"/>
      <c r="E9" s="43"/>
      <c r="F9" s="45"/>
      <c r="G9" s="43"/>
      <c r="H9" s="45"/>
      <c r="I9" s="15" t="s">
        <v>11</v>
      </c>
      <c r="J9" s="15" t="s">
        <v>13</v>
      </c>
      <c r="K9" s="15" t="s">
        <v>16</v>
      </c>
    </row>
    <row r="10" spans="1:11" ht="15" customHeight="1">
      <c r="A10" s="7" t="s">
        <v>53</v>
      </c>
      <c r="B10" s="40">
        <v>2</v>
      </c>
      <c r="C10" s="6">
        <v>3</v>
      </c>
      <c r="D10" s="6">
        <v>4</v>
      </c>
      <c r="E10" s="6">
        <v>5</v>
      </c>
      <c r="F10" s="7" t="s">
        <v>54</v>
      </c>
      <c r="G10" s="6">
        <v>7</v>
      </c>
      <c r="H10" s="7" t="s">
        <v>55</v>
      </c>
      <c r="I10" s="6">
        <v>9</v>
      </c>
      <c r="J10" s="6">
        <v>10</v>
      </c>
      <c r="K10" s="6">
        <v>11</v>
      </c>
    </row>
    <row r="11" spans="1:11" s="2" customFormat="1" ht="22.9" customHeight="1">
      <c r="A11" s="24" t="s">
        <v>8</v>
      </c>
      <c r="B11" s="37"/>
      <c r="C11" s="38">
        <f>C13+C12+C14+C18+C20+C21+C15+C16+C17+C19+C22</f>
        <v>63092600</v>
      </c>
      <c r="D11" s="38">
        <f>D13+D12+D14+D18+D20+D21+D15+D16+D17+D19+D22</f>
        <v>-4400000</v>
      </c>
      <c r="E11" s="38">
        <f t="shared" ref="E11" si="0">C11+D11</f>
        <v>58692600</v>
      </c>
      <c r="F11" s="19">
        <f>F13+F12+F14+F18+F20+F21+F15+F16+F17+F19+F22</f>
        <v>60442466.260000005</v>
      </c>
      <c r="G11" s="38">
        <f t="shared" ref="G11:G25" si="1">F11-E11</f>
        <v>1749866.2600000054</v>
      </c>
      <c r="H11" s="38">
        <f>H13+H12+H14+H18+H20+H21+H15+H16+H17+H19+H22</f>
        <v>55137872.149999999</v>
      </c>
      <c r="I11" s="38">
        <f>I13+I12+I14+I18+I20+I21+I15+I16+I17+I19+I22</f>
        <v>56995400</v>
      </c>
      <c r="J11" s="38">
        <f>J13+J12+J14+J18+J20+J21+J15+J16+J17+J19+J22</f>
        <v>56750600</v>
      </c>
      <c r="K11" s="38">
        <f>K13+K12+K14+K18+K20+K21+K15+K16+K17+K19+K22</f>
        <v>13107500</v>
      </c>
    </row>
    <row r="12" spans="1:11" s="2" customFormat="1" ht="58.15" customHeight="1">
      <c r="A12" s="3" t="s">
        <v>37</v>
      </c>
      <c r="B12" s="6" t="s">
        <v>15</v>
      </c>
      <c r="C12" s="17">
        <v>10030900</v>
      </c>
      <c r="D12" s="17"/>
      <c r="E12" s="17">
        <f>C12+D12</f>
        <v>10030900</v>
      </c>
      <c r="F12" s="17">
        <v>11555000</v>
      </c>
      <c r="G12" s="38">
        <f t="shared" si="1"/>
        <v>1524100</v>
      </c>
      <c r="H12" s="17">
        <v>8620671.3200000003</v>
      </c>
      <c r="I12" s="17">
        <v>11050000</v>
      </c>
      <c r="J12" s="17">
        <v>11100000</v>
      </c>
      <c r="K12" s="17">
        <v>11150000</v>
      </c>
    </row>
    <row r="13" spans="1:11" s="2" customFormat="1" ht="78.75" customHeight="1">
      <c r="A13" s="3" t="s">
        <v>38</v>
      </c>
      <c r="B13" s="6" t="s">
        <v>0</v>
      </c>
      <c r="C13" s="17">
        <v>29700000</v>
      </c>
      <c r="D13" s="17">
        <v>-5000000</v>
      </c>
      <c r="E13" s="17">
        <f>C13+D13</f>
        <v>24700000</v>
      </c>
      <c r="F13" s="17">
        <v>24500000</v>
      </c>
      <c r="G13" s="38">
        <f t="shared" si="1"/>
        <v>-200000</v>
      </c>
      <c r="H13" s="17">
        <v>22129904.699999999</v>
      </c>
      <c r="I13" s="17">
        <v>22307000</v>
      </c>
      <c r="J13" s="17">
        <v>22000000</v>
      </c>
      <c r="K13" s="17">
        <v>927500</v>
      </c>
    </row>
    <row r="14" spans="1:11" ht="63" customHeight="1">
      <c r="A14" s="12" t="s">
        <v>39</v>
      </c>
      <c r="B14" s="6" t="s">
        <v>1</v>
      </c>
      <c r="C14" s="18">
        <v>32000</v>
      </c>
      <c r="D14" s="18"/>
      <c r="E14" s="17">
        <f t="shared" ref="E14:E25" si="2">C14+D14</f>
        <v>32000</v>
      </c>
      <c r="F14" s="18">
        <v>166400</v>
      </c>
      <c r="G14" s="38">
        <f t="shared" si="1"/>
        <v>134400</v>
      </c>
      <c r="H14" s="18">
        <v>166400</v>
      </c>
      <c r="I14" s="18">
        <v>80000</v>
      </c>
      <c r="J14" s="18">
        <v>80000</v>
      </c>
      <c r="K14" s="18">
        <v>80000</v>
      </c>
    </row>
    <row r="15" spans="1:11" ht="51" customHeight="1">
      <c r="A15" s="3" t="s">
        <v>40</v>
      </c>
      <c r="B15" s="6" t="s">
        <v>3</v>
      </c>
      <c r="C15" s="18">
        <v>0</v>
      </c>
      <c r="D15" s="18"/>
      <c r="E15" s="17">
        <f t="shared" si="2"/>
        <v>0</v>
      </c>
      <c r="F15" s="18">
        <v>0</v>
      </c>
      <c r="G15" s="38">
        <f t="shared" si="1"/>
        <v>0</v>
      </c>
      <c r="H15" s="18">
        <v>0</v>
      </c>
      <c r="I15" s="18">
        <v>0</v>
      </c>
      <c r="J15" s="18">
        <v>0</v>
      </c>
      <c r="K15" s="18">
        <v>0</v>
      </c>
    </row>
    <row r="16" spans="1:11" ht="54.75" customHeight="1">
      <c r="A16" s="3" t="s">
        <v>41</v>
      </c>
      <c r="B16" s="6" t="s">
        <v>9</v>
      </c>
      <c r="C16" s="18">
        <v>100000</v>
      </c>
      <c r="D16" s="18"/>
      <c r="E16" s="17">
        <f>C16+D16</f>
        <v>100000</v>
      </c>
      <c r="F16" s="18">
        <v>91000</v>
      </c>
      <c r="G16" s="38">
        <f t="shared" si="1"/>
        <v>-9000</v>
      </c>
      <c r="H16" s="18">
        <v>91000</v>
      </c>
      <c r="I16" s="18">
        <v>50000</v>
      </c>
      <c r="J16" s="18">
        <v>50000</v>
      </c>
      <c r="K16" s="18">
        <v>50000</v>
      </c>
    </row>
    <row r="17" spans="1:12" ht="48.75" customHeight="1">
      <c r="A17" s="12" t="s">
        <v>42</v>
      </c>
      <c r="B17" s="6" t="s">
        <v>17</v>
      </c>
      <c r="C17" s="18">
        <v>0</v>
      </c>
      <c r="D17" s="18">
        <v>600000</v>
      </c>
      <c r="E17" s="17">
        <f t="shared" si="2"/>
        <v>600000</v>
      </c>
      <c r="F17" s="18">
        <v>688000</v>
      </c>
      <c r="G17" s="38">
        <f t="shared" si="1"/>
        <v>88000</v>
      </c>
      <c r="H17" s="18">
        <v>687829.87</v>
      </c>
      <c r="I17" s="18">
        <v>650000</v>
      </c>
      <c r="J17" s="18">
        <v>650000</v>
      </c>
      <c r="K17" s="18">
        <v>650000</v>
      </c>
    </row>
    <row r="18" spans="1:12" ht="107.45" customHeight="1">
      <c r="A18" s="12" t="s">
        <v>43</v>
      </c>
      <c r="B18" s="6" t="s">
        <v>4</v>
      </c>
      <c r="C18" s="18">
        <v>0</v>
      </c>
      <c r="D18" s="18"/>
      <c r="E18" s="17">
        <f>C18+D18</f>
        <v>0</v>
      </c>
      <c r="F18" s="18">
        <v>0</v>
      </c>
      <c r="G18" s="38">
        <f t="shared" si="1"/>
        <v>0</v>
      </c>
      <c r="H18" s="18">
        <v>0</v>
      </c>
      <c r="I18" s="18">
        <v>0</v>
      </c>
      <c r="J18" s="18">
        <v>0</v>
      </c>
      <c r="K18" s="18">
        <v>0</v>
      </c>
    </row>
    <row r="19" spans="1:12" ht="60" customHeight="1">
      <c r="A19" s="4" t="s">
        <v>44</v>
      </c>
      <c r="B19" s="7" t="s">
        <v>5</v>
      </c>
      <c r="C19" s="18">
        <v>225900</v>
      </c>
      <c r="D19" s="18"/>
      <c r="E19" s="17">
        <f t="shared" ref="E19:E20" si="3">C19+D19</f>
        <v>225900</v>
      </c>
      <c r="F19" s="18">
        <v>500701</v>
      </c>
      <c r="G19" s="38">
        <f t="shared" si="1"/>
        <v>274801</v>
      </c>
      <c r="H19" s="18">
        <v>500701</v>
      </c>
      <c r="I19" s="18">
        <v>250000</v>
      </c>
      <c r="J19" s="18">
        <v>250000</v>
      </c>
      <c r="K19" s="18">
        <v>250000</v>
      </c>
    </row>
    <row r="20" spans="1:12" ht="94.5" customHeight="1">
      <c r="A20" s="3" t="s">
        <v>45</v>
      </c>
      <c r="B20" s="6" t="s">
        <v>6</v>
      </c>
      <c r="C20" s="18">
        <v>0</v>
      </c>
      <c r="D20" s="18"/>
      <c r="E20" s="17">
        <f t="shared" si="3"/>
        <v>0</v>
      </c>
      <c r="F20" s="18">
        <v>0</v>
      </c>
      <c r="G20" s="38">
        <f t="shared" si="1"/>
        <v>0</v>
      </c>
      <c r="H20" s="18">
        <v>0</v>
      </c>
      <c r="I20" s="18">
        <v>0</v>
      </c>
      <c r="J20" s="18">
        <v>0</v>
      </c>
      <c r="K20" s="18">
        <v>0</v>
      </c>
    </row>
    <row r="21" spans="1:12" ht="55.9" customHeight="1">
      <c r="A21" s="12" t="s">
        <v>57</v>
      </c>
      <c r="B21" s="15"/>
      <c r="C21" s="19">
        <f>C23</f>
        <v>23003800</v>
      </c>
      <c r="D21" s="19">
        <f>D23</f>
        <v>0</v>
      </c>
      <c r="E21" s="20">
        <f>C21+D21</f>
        <v>23003800</v>
      </c>
      <c r="F21" s="19">
        <f>F23</f>
        <v>22941365.260000002</v>
      </c>
      <c r="G21" s="38">
        <f>F21-E21</f>
        <v>-62434.739999998361</v>
      </c>
      <c r="H21" s="19">
        <f>H23</f>
        <v>22941365.260000002</v>
      </c>
      <c r="I21" s="19">
        <f>I23</f>
        <v>22608400</v>
      </c>
      <c r="J21" s="19">
        <f>J23</f>
        <v>22620600</v>
      </c>
      <c r="K21" s="19">
        <f>K23</f>
        <v>0</v>
      </c>
    </row>
    <row r="22" spans="1:12" ht="58.9" customHeight="1">
      <c r="A22" s="13" t="s">
        <v>58</v>
      </c>
      <c r="B22" s="6" t="s">
        <v>2</v>
      </c>
      <c r="C22" s="18">
        <v>0</v>
      </c>
      <c r="D22" s="18"/>
      <c r="E22" s="17">
        <f t="shared" si="2"/>
        <v>0</v>
      </c>
      <c r="F22" s="18">
        <v>0</v>
      </c>
      <c r="G22" s="38">
        <f t="shared" si="1"/>
        <v>0</v>
      </c>
      <c r="H22" s="18">
        <v>0</v>
      </c>
      <c r="I22" s="18">
        <v>0</v>
      </c>
      <c r="J22" s="18">
        <v>0</v>
      </c>
      <c r="K22" s="18">
        <v>0</v>
      </c>
    </row>
    <row r="23" spans="1:12" ht="33" customHeight="1">
      <c r="A23" s="3" t="s">
        <v>48</v>
      </c>
      <c r="B23" s="6"/>
      <c r="C23" s="18">
        <f>C24+C25</f>
        <v>23003800</v>
      </c>
      <c r="D23" s="18">
        <f>D24+D25</f>
        <v>0</v>
      </c>
      <c r="E23" s="17">
        <f>C23+D23</f>
        <v>23003800</v>
      </c>
      <c r="F23" s="18">
        <f>F24+F25</f>
        <v>22941365.260000002</v>
      </c>
      <c r="G23" s="38">
        <f t="shared" si="1"/>
        <v>-62434.739999998361</v>
      </c>
      <c r="H23" s="18">
        <f>H24+H25</f>
        <v>22941365.260000002</v>
      </c>
      <c r="I23" s="18">
        <f>I24+I25</f>
        <v>22608400</v>
      </c>
      <c r="J23" s="18">
        <f>J24+J25</f>
        <v>22620600</v>
      </c>
      <c r="K23" s="18">
        <f>K24+K25</f>
        <v>0</v>
      </c>
    </row>
    <row r="24" spans="1:12" ht="28.15" customHeight="1">
      <c r="A24" s="3" t="s">
        <v>46</v>
      </c>
      <c r="B24" s="6" t="s">
        <v>47</v>
      </c>
      <c r="C24" s="18">
        <v>0</v>
      </c>
      <c r="D24" s="18"/>
      <c r="E24" s="17">
        <f t="shared" si="2"/>
        <v>0</v>
      </c>
      <c r="F24" s="18">
        <v>0</v>
      </c>
      <c r="G24" s="38">
        <f t="shared" si="1"/>
        <v>0</v>
      </c>
      <c r="H24" s="18">
        <v>0</v>
      </c>
      <c r="I24" s="18">
        <v>0</v>
      </c>
      <c r="J24" s="18">
        <v>0</v>
      </c>
      <c r="K24" s="18">
        <v>0</v>
      </c>
    </row>
    <row r="25" spans="1:12" s="14" customFormat="1" ht="25.15" customHeight="1">
      <c r="A25" s="3" t="s">
        <v>10</v>
      </c>
      <c r="B25" s="6" t="s">
        <v>14</v>
      </c>
      <c r="C25" s="18">
        <v>23003800</v>
      </c>
      <c r="D25" s="18"/>
      <c r="E25" s="17">
        <f t="shared" si="2"/>
        <v>23003800</v>
      </c>
      <c r="F25" s="18">
        <v>22941365.260000002</v>
      </c>
      <c r="G25" s="38">
        <f t="shared" si="1"/>
        <v>-62434.739999998361</v>
      </c>
      <c r="H25" s="18">
        <v>22941365.260000002</v>
      </c>
      <c r="I25" s="18">
        <v>22608400</v>
      </c>
      <c r="J25" s="18">
        <v>22620600</v>
      </c>
      <c r="K25" s="18">
        <v>0</v>
      </c>
      <c r="L25" s="16"/>
    </row>
    <row r="26" spans="1:12" ht="25.5">
      <c r="A26" s="24" t="s">
        <v>23</v>
      </c>
      <c r="B26" s="21"/>
      <c r="C26" s="21"/>
      <c r="D26" s="20"/>
      <c r="E26" s="20"/>
      <c r="F26" s="21"/>
      <c r="G26" s="21"/>
      <c r="H26" s="21"/>
      <c r="I26" s="39"/>
      <c r="J26" s="39"/>
      <c r="K26" s="39"/>
    </row>
    <row r="27" spans="1:12" ht="38.25">
      <c r="A27" s="24" t="s">
        <v>24</v>
      </c>
      <c r="B27" s="25" t="s">
        <v>7</v>
      </c>
      <c r="C27" s="26" t="s">
        <v>18</v>
      </c>
      <c r="D27" s="26" t="s">
        <v>19</v>
      </c>
      <c r="E27" s="26" t="s">
        <v>36</v>
      </c>
      <c r="F27" s="27" t="s">
        <v>20</v>
      </c>
      <c r="G27" s="27" t="s">
        <v>25</v>
      </c>
      <c r="H27" s="15" t="s">
        <v>50</v>
      </c>
      <c r="I27" s="43" t="s">
        <v>26</v>
      </c>
      <c r="J27" s="43"/>
      <c r="K27" s="43"/>
    </row>
    <row r="28" spans="1:12">
      <c r="A28" s="44" t="s">
        <v>27</v>
      </c>
      <c r="B28" s="28" t="s">
        <v>28</v>
      </c>
      <c r="C28" s="29"/>
      <c r="D28" s="30"/>
      <c r="E28" s="30"/>
      <c r="F28" s="31"/>
      <c r="G28" s="30"/>
      <c r="H28" s="29"/>
      <c r="I28" s="29"/>
      <c r="J28" s="29"/>
      <c r="K28" s="29"/>
    </row>
    <row r="29" spans="1:12" ht="58.5" customHeight="1">
      <c r="A29" s="44"/>
      <c r="B29" s="28" t="s">
        <v>29</v>
      </c>
      <c r="C29" s="29">
        <v>23003800</v>
      </c>
      <c r="D29" s="30"/>
      <c r="E29" s="31">
        <f>C29+D29</f>
        <v>23003800</v>
      </c>
      <c r="F29" s="31">
        <f>D29+E29</f>
        <v>23003800</v>
      </c>
      <c r="G29" s="30"/>
      <c r="H29" s="29">
        <v>22941365.260000002</v>
      </c>
      <c r="I29" s="18">
        <v>22608400</v>
      </c>
      <c r="J29" s="18">
        <v>22620600</v>
      </c>
      <c r="K29" s="18">
        <v>0</v>
      </c>
    </row>
    <row r="30" spans="1:12" ht="60" customHeight="1">
      <c r="A30" s="32" t="s">
        <v>30</v>
      </c>
      <c r="B30" s="28" t="s">
        <v>51</v>
      </c>
      <c r="C30" s="29">
        <v>1210700</v>
      </c>
      <c r="D30" s="30"/>
      <c r="E30" s="31">
        <f t="shared" ref="E30:F31" si="4">C30+D30</f>
        <v>1210700</v>
      </c>
      <c r="F30" s="31">
        <f t="shared" si="4"/>
        <v>1210700</v>
      </c>
      <c r="G30" s="30"/>
      <c r="H30" s="29">
        <v>1207440.29</v>
      </c>
      <c r="I30" s="29">
        <v>1189916</v>
      </c>
      <c r="J30" s="29">
        <v>1190600</v>
      </c>
      <c r="K30" s="29"/>
    </row>
    <row r="31" spans="1:12" ht="30.75" customHeight="1">
      <c r="A31" s="33" t="s">
        <v>31</v>
      </c>
      <c r="B31" s="28" t="s">
        <v>52</v>
      </c>
      <c r="C31" s="29">
        <v>38878100</v>
      </c>
      <c r="D31" s="30">
        <v>-4400000</v>
      </c>
      <c r="E31" s="31">
        <f t="shared" si="4"/>
        <v>34478100</v>
      </c>
      <c r="F31" s="31">
        <f>E31</f>
        <v>34478100</v>
      </c>
      <c r="G31" s="30"/>
      <c r="H31" s="29">
        <v>16955628.93</v>
      </c>
      <c r="I31" s="29">
        <v>82441400</v>
      </c>
      <c r="J31" s="29">
        <f>49053900+33387500</f>
        <v>82441400</v>
      </c>
      <c r="K31" s="29">
        <f>15869400+66572000</f>
        <v>82441400</v>
      </c>
    </row>
    <row r="32" spans="1:12">
      <c r="A32" s="34" t="s">
        <v>32</v>
      </c>
      <c r="B32" s="35"/>
      <c r="C32" s="36">
        <f>SUM(C28:C31)</f>
        <v>63092600</v>
      </c>
      <c r="D32" s="36">
        <f t="shared" ref="D32:K32" si="5">SUM(D28:D31)</f>
        <v>-4400000</v>
      </c>
      <c r="E32" s="36">
        <f t="shared" si="5"/>
        <v>58692600</v>
      </c>
      <c r="F32" s="36">
        <f t="shared" si="5"/>
        <v>58692600</v>
      </c>
      <c r="G32" s="36">
        <f t="shared" si="5"/>
        <v>0</v>
      </c>
      <c r="H32" s="36">
        <f t="shared" si="5"/>
        <v>41104434.480000004</v>
      </c>
      <c r="I32" s="36">
        <f t="shared" si="5"/>
        <v>106239716</v>
      </c>
      <c r="J32" s="36">
        <f t="shared" si="5"/>
        <v>106252600</v>
      </c>
      <c r="K32" s="36">
        <f t="shared" si="5"/>
        <v>82441400</v>
      </c>
    </row>
    <row r="33" spans="1:11">
      <c r="A33" s="34" t="s">
        <v>33</v>
      </c>
      <c r="B33" s="35"/>
      <c r="C33" s="36">
        <f t="shared" ref="C33:K33" si="6">C11-C32</f>
        <v>0</v>
      </c>
      <c r="D33" s="36">
        <f t="shared" si="6"/>
        <v>0</v>
      </c>
      <c r="E33" s="36">
        <f t="shared" si="6"/>
        <v>0</v>
      </c>
      <c r="F33" s="36">
        <f t="shared" si="6"/>
        <v>1749866.2600000054</v>
      </c>
      <c r="G33" s="36">
        <f t="shared" si="6"/>
        <v>1749866.2600000054</v>
      </c>
      <c r="H33" s="36">
        <f t="shared" si="6"/>
        <v>14033437.669999994</v>
      </c>
      <c r="I33" s="36">
        <f t="shared" si="6"/>
        <v>-49244316</v>
      </c>
      <c r="J33" s="36">
        <f t="shared" si="6"/>
        <v>-49502000</v>
      </c>
      <c r="K33" s="36">
        <f t="shared" si="6"/>
        <v>-69333900</v>
      </c>
    </row>
  </sheetData>
  <mergeCells count="17">
    <mergeCell ref="I27:K27"/>
    <mergeCell ref="A28:A29"/>
    <mergeCell ref="I8:K8"/>
    <mergeCell ref="A7:A9"/>
    <mergeCell ref="C7:C9"/>
    <mergeCell ref="D7:D9"/>
    <mergeCell ref="E7:E9"/>
    <mergeCell ref="F7:F9"/>
    <mergeCell ref="G7:G9"/>
    <mergeCell ref="H7:H9"/>
    <mergeCell ref="I7:K7"/>
    <mergeCell ref="B7:B9"/>
    <mergeCell ref="C1:E1"/>
    <mergeCell ref="C2:E2"/>
    <mergeCell ref="C3:E3"/>
    <mergeCell ref="C4:E4"/>
    <mergeCell ref="A5:K5"/>
  </mergeCells>
  <pageMargins left="0.39370078740157483" right="0.19685039370078741" top="0.59055118110236227" bottom="0.39370078740157483" header="0.31496062992125984" footer="0.31496062992125984"/>
  <pageSetup paperSize="9" scale="65" firstPageNumber="426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Дорожный фонд 2019-2021</vt:lpstr>
      <vt:lpstr>'Дорожный фонд 2019-2021'!Заголовки_для_печати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Лариса Васильевна Зорина</cp:lastModifiedBy>
  <cp:lastPrinted>2018-11-01T11:34:44Z</cp:lastPrinted>
  <dcterms:created xsi:type="dcterms:W3CDTF">2013-02-21T08:58:46Z</dcterms:created>
  <dcterms:modified xsi:type="dcterms:W3CDTF">2018-11-01T11:34:48Z</dcterms:modified>
</cp:coreProperties>
</file>