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1" sheetId="1" r:id="rId1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<sst xmlns="http://schemas.openxmlformats.org/spreadsheetml/2006/main" count="336" uniqueCount="333">
  <si>
    <t>ИТОГО ДОХОДОВ</t>
  </si>
  <si>
    <t xml:space="preserve">000 2 19 60010 04 0000 151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</si>
  <si>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</si>
  <si>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000 2 19 00000 00 0000 000
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</si>
  <si>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</si>
  <si>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000 2 18 04010 04 0000 180</t>
  </si>
  <si>
    <t xml:space="preserve"> - доходы бюджетов городских округов от возврата бюджетными учреждениями остатков субсидий прошлых лет</t>
  </si>
  <si>
    <t>000 2 18 04000 04 0000 180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</si>
  <si>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</si>
  <si>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</si>
  <si>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</si>
  <si>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000 2 07 04050 04 0000 180</t>
  </si>
  <si>
    <t xml:space="preserve"> -прочие безвозмездные поступления в бюджеты городских округов</t>
  </si>
  <si>
    <t>000 2 07 04000 04 0000 180</t>
  </si>
  <si>
    <t>Прочие безвозмездные поступления в бюджеты городских округов</t>
  </si>
  <si>
    <t>000 2 07 00000 00 0000 180</t>
  </si>
  <si>
    <t>ПРОЧИЕ БЕЗВОЗМЕЗДНЫЕ ПОСТУПЛЕНИЯ</t>
  </si>
  <si>
    <t>000 2 02 49999 04 0000 151</t>
  </si>
  <si>
    <t xml:space="preserve"> - прочие межбюджетные трансферты, передаваемые бюджетам городских округов</t>
  </si>
  <si>
    <t>000 2 02 49999 00 0000 151</t>
  </si>
  <si>
    <t>Прочие межбюджетные трансферты, передаваемые бюджетам</t>
  </si>
  <si>
    <t>000 2 02 40000 00 0000 151</t>
  </si>
  <si>
    <t>ИНЫЕ МЕЖБЮДЖЕТНЫЕ ТРАНСФЕРТЫ</t>
  </si>
  <si>
    <t>000 2 02 35930 04 0000 151</t>
  </si>
  <si>
    <t xml:space="preserve"> - субвенции бюджетам городских округов на государственную регистрацию актов гражданского  состояния</t>
  </si>
  <si>
    <t>000 2 02 35930 00 0000 151</t>
  </si>
  <si>
    <t>Субвенции бюджетам на государственную регистрацию актов гражданского состояния</t>
  </si>
  <si>
    <t>000 2 02 35135 04 0000 151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</si>
  <si>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</si>
  <si>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</si>
  <si>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</si>
  <si>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</si>
  <si>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</si>
  <si>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</si>
  <si>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</si>
  <si>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000 2 02 35082 04 0000 151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</si>
  <si>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</si>
  <si>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</si>
  <si>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</si>
  <si>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000 2 02 30029 04 0000 151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</si>
  <si>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</si>
  <si>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</si>
  <si>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</si>
  <si>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000 2 02 30024 04 0000 151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</si>
  <si>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</si>
  <si>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</si>
  <si>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</si>
  <si>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000 2 02 30000 00 0000 151</t>
  </si>
  <si>
    <t xml:space="preserve">СУБВЕНЦИИ БЮДЖЕТАМ БЮДЖЕТНОЙ СИСТЕМЫ РОССИЙСКОЙ ФЕДЕРАЦИИ           </t>
  </si>
  <si>
    <t>000 2 02 29999 04 0000 151</t>
  </si>
  <si>
    <t xml:space="preserve"> - прочие субсидии бюджетам городских округов</t>
  </si>
  <si>
    <t>000 2 02 29999 00 0000 151</t>
  </si>
  <si>
    <t>Прочие субсидии</t>
  </si>
  <si>
    <t>000 2 02 25519 04 0000151</t>
  </si>
  <si>
    <t>000 2 02 25519 00 0000151</t>
  </si>
  <si>
    <t>Субсидия бюджетам на поддержку отрасли культуры</t>
  </si>
  <si>
    <t>000 2 02 20077 04 0000 151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</si>
  <si>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</si>
  <si>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</si>
  <si>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</si>
  <si>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000 2 02 20051 04 0000 151</t>
  </si>
  <si>
    <t xml:space="preserve"> - субсидии бюджетам городских округов на реализацию федеральных целевых программ</t>
  </si>
  <si>
    <t>000 2 02 20051 00 0000 151</t>
  </si>
  <si>
    <t>Субсидии бюджетам на реализацию федеральных целевых программ</t>
  </si>
  <si>
    <t>000 2 02 20041 04 0000 151</t>
  </si>
  <si>
    <t xml:space="preserve"> -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</si>
  <si>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</si>
  <si>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</si>
  <si>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000 2 02 20000 00 0000 151</t>
  </si>
  <si>
    <t xml:space="preserve">СУБСИДИИ БЮДЖЕТАМ БЮДЖЕТНОЙ СИСТЕМЫ РОССИЙСКОЙ ФЕДЕРАЦИИ (МЕЖБЮДЖЕТНЫЕ СУБСИДИИ)               </t>
  </si>
  <si>
    <t>000 2 02 19999 04 0000 151</t>
  </si>
  <si>
    <t>Прочие дотации бюджетам городских округов</t>
  </si>
  <si>
    <t>000 2 02 19999 00 0000 151</t>
  </si>
  <si>
    <t>Прочие дотации</t>
  </si>
  <si>
    <t>000 2 02 15002 04 0000 151</t>
  </si>
  <si>
    <t xml:space="preserve"> - дотации бюджетам городских округов на поддержку мер по обеспечению сбалансированности бюджетов</t>
  </si>
  <si>
    <t>000 2 02 15002 00 0000 151</t>
  </si>
  <si>
    <t>Дотации бюджетам на поддержку мер по обеспечению сбалансированности бюджетов</t>
  </si>
  <si>
    <t>000 2 02 15001 04 0000 151</t>
  </si>
  <si>
    <t xml:space="preserve"> - дотации бюджетам городских округов на выравнивание бюджетной обеспеченности </t>
  </si>
  <si>
    <t>000 2 02 15001 00 0000 151</t>
  </si>
  <si>
    <t>Дотации на выравнивание бюджетной обеспеченности</t>
  </si>
  <si>
    <t>000 2 02 10000 00 0000 151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</si>
  <si>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</si>
  <si>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</si>
  <si>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</si>
  <si>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</si>
  <si>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</t>
  </si>
  <si>
    <t>000 1 17 05040 04 0000 180</t>
  </si>
  <si>
    <t xml:space="preserve">Прочие неналоговые доходы бюджетов городских округов 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</si>
  <si>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</si>
  <si>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</si>
  <si>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</si>
  <si>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</si>
  <si>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000 1 16 90040 04 0000 140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</si>
  <si>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</si>
  <si>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</si>
  <si>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</si>
  <si>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</si>
  <si>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</si>
  <si>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000 1 16 37030 04 0000 140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</si>
  <si>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</si>
  <si>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</si>
  <si>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</si>
  <si>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000 1 16 33040 04 0000 140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</si>
  <si>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</si>
  <si>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</si>
  <si>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</si>
  <si>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000 1 16 30030 01 0000 140</t>
  </si>
  <si>
    <t xml:space="preserve"> - прочие денежные взыскания (штрафы) за правонарушения в области дорожного движения </t>
  </si>
  <si>
    <t>000 1 16 30013 01 0000 140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</si>
  <si>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</si>
  <si>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000 1 16 30000 01 0000 140</t>
  </si>
  <si>
    <t>Денежные взыскания (штрафы) за правонарушения в области дорожного движения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</si>
  <si>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</si>
  <si>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</si>
  <si>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000 1 16 25060 01 0000 140</t>
  </si>
  <si>
    <t xml:space="preserve"> - денежные взыскания (штрафы) за нарушение земельного законодательства</t>
  </si>
  <si>
    <t>000 1 16 25050 01 0000 140</t>
  </si>
  <si>
    <t xml:space="preserve"> - денежные взыскания (штрафы) за нарушение законодательства в области охраны окружающей среды</t>
  </si>
  <si>
    <t>000 1 16 25030 01 0000 140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</si>
  <si>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</si>
  <si>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</si>
  <si>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</si>
  <si>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000 1 16 23042 04 0000 140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</si>
  <si>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</si>
  <si>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</si>
  <si>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</si>
  <si>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000 1 16 23000 00 0000 140
</t>
  </si>
  <si>
    <t xml:space="preserve">Доходы от возмещения ущерба при возникновении страховых случаев
</t>
  </si>
  <si>
    <t>000 1 16 08020 01 0000 140</t>
  </si>
  <si>
    <t>000  1  16  06000  01  0000  140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</si>
  <si>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</si>
  <si>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000 1 16 03030 01 0000 140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</si>
  <si>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</si>
  <si>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000 1 16 03010 01 0000 140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</si>
  <si>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</si>
  <si>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000 1 16 03000 00 0000 140</t>
  </si>
  <si>
    <t>Денежные взыскания (штрафы) за нарушение законодательства о налогах и сборах</t>
  </si>
  <si>
    <t>000 1 16 00000 00 0000 000</t>
  </si>
  <si>
    <t>ШТРАФЫ, САНКЦИИ, ВОЗМЕЩЕНИЕ УЩЕРБА</t>
  </si>
  <si>
    <t>000 1 14 06312 04 0000 430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</si>
  <si>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</si>
  <si>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</si>
  <si>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</si>
  <si>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</si>
  <si>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000 1 14 06024 04 0000 430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</si>
  <si>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</si>
  <si>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</si>
  <si>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</si>
  <si>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000 1 14 06012 04 0000 430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</si>
  <si>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</si>
  <si>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</si>
  <si>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</si>
  <si>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</si>
  <si>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 xml:space="preserve">Доходы от продажи земельных участков , находящихся в государственной и муниципальной собственности </t>
  </si>
  <si>
    <t>000 1 14 02043 04 0000 410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</si>
  <si>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</si>
  <si>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</si>
  <si>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</si>
  <si>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</si>
  <si>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</si>
  <si>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</si>
  <si>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</si>
  <si>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000 1 13 02994 04 0000 130</t>
  </si>
  <si>
    <t xml:space="preserve"> - прочие доходы от  компенсации затрат бюджетов городских округов</t>
  </si>
  <si>
    <t>000 1 13 02990 00 0000 130</t>
  </si>
  <si>
    <t>Прочие доходы от компенсации затрат государства</t>
  </si>
  <si>
    <t>000 1 13 02000 00 0000 130</t>
  </si>
  <si>
    <t>Доходы от компенсации затрат государства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</si>
  <si>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</si>
  <si>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</si>
  <si>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000 1 13 01990 00 0000 130</t>
  </si>
  <si>
    <t>Прочие доходы от оказания платных услуг  (работ)</t>
  </si>
  <si>
    <t>000 1 13 01000 00 0000 130</t>
  </si>
  <si>
    <t>Доходы от оказания платных услуг (работ)</t>
  </si>
  <si>
    <t>000 1 13 00000 00 0000 000</t>
  </si>
  <si>
    <t>ДОХОДЫ ОТ ОКАЗАНИЯ ПЛАТНЫХ УСЛУГ (РАБОТ) И КОМПЕНСАЦИИ ЗАТРАТ  ГОСУДАРСТВА</t>
  </si>
  <si>
    <t>000 1 12 01040 01 0000 120</t>
  </si>
  <si>
    <t xml:space="preserve"> - плата за размещение отходов производства и потребления</t>
  </si>
  <si>
    <t>000 1 12 01030 01 0000 120</t>
  </si>
  <si>
    <t xml:space="preserve"> - плата за сбросы загрязняющих веществ в водные объекты</t>
  </si>
  <si>
    <t>000 1 12 01010 01 0000 120</t>
  </si>
  <si>
    <t xml:space="preserve"> -плата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</si>
  <si>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</si>
  <si>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</si>
  <si>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</si>
  <si>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</si>
  <si>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</si>
  <si>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</si>
  <si>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</si>
  <si>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</si>
  <si>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</si>
  <si>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</si>
  <si>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000 1 11 07014 04 0000 120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</si>
  <si>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</si>
  <si>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</si>
  <si>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</si>
  <si>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</si>
  <si>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Платежи от государственных и муниципальных унитарных предприятий</t>
  </si>
  <si>
    <t>000 1 11 05024 04 0000 120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</si>
  <si>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</si>
  <si>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</si>
  <si>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</si>
  <si>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000 1 11 05012 04  0000 120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</si>
  <si>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</si>
  <si>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</si>
  <si>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</si>
  <si>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</si>
  <si>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</si>
  <si>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000 1 11 01040 04 0000 120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</si>
  <si>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</si>
  <si>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</si>
  <si>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</si>
  <si>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</si>
  <si>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</si>
  <si>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</si>
  <si>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</si>
  <si>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</si>
  <si>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000 1 08 07150 01 0000 110</t>
  </si>
  <si>
    <t xml:space="preserve"> Государственная пошлина за выдачу разрешения на установку рекламной конструкции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</si>
  <si>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</si>
  <si>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</si>
  <si>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</si>
  <si>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</si>
  <si>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</si>
  <si>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</si>
  <si>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000 1 08 00000 00 0000 000</t>
  </si>
  <si>
    <t>ГОСУДАРСТВЕННАЯ ПОШЛИНА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</si>
  <si>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</si>
  <si>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</si>
  <si>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</si>
  <si>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</si>
  <si>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</si>
  <si>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</si>
  <si>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000 1 06 06030 00 0000 110</t>
  </si>
  <si>
    <t>Земельный налог с организаций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</si>
  <si>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</si>
  <si>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</si>
  <si>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</si>
  <si>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</si>
  <si>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000 1 06 01000 00 0000 110</t>
  </si>
  <si>
    <t>Налог на имущество физических лиц</t>
  </si>
  <si>
    <t>000 1 06 00000 00 0000 000</t>
  </si>
  <si>
    <t>НАЛОГИ НА ИМУЩЕСТВО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</si>
  <si>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</si>
  <si>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</si>
  <si>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000 1 05 04000 02 0000 110</t>
  </si>
  <si>
    <t>Налог, взимаемый в связи с применением патентной системы налогообложения</t>
  </si>
  <si>
    <t>000 1 05 03010 01 0000 110</t>
  </si>
  <si>
    <t>Единый сельскохозяйственный налог</t>
  </si>
  <si>
    <t>000 1 05 03000 01 0000 110</t>
  </si>
  <si>
    <t>000 1 05 02010 02 0000 110</t>
  </si>
  <si>
    <t>Единый налог на вмененный доход для отдельных видов деятельности</t>
  </si>
  <si>
    <t>000 1 05 02000 02 0000 110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</si>
  <si>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</si>
  <si>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</si>
  <si>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</si>
  <si>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</si>
  <si>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000 1 05 01000 00 0000 110</t>
  </si>
  <si>
    <t>Налог, взимаемый в связи с применением упрощенной системы налогообложения</t>
  </si>
  <si>
    <t>000 1 05 00000 00 0000 000</t>
  </si>
  <si>
    <t>НАЛОГИ НА СОВОКУПНЫЙ ДОХОД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</si>
  <si>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</si>
  <si>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</si>
  <si>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</si>
  <si>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</si>
  <si>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</si>
  <si>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</si>
  <si>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</si>
  <si>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</si>
  <si>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</si>
  <si>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</si>
  <si>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</si>
  <si>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</si>
  <si>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</si>
  <si>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</si>
  <si>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</si>
  <si>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</si>
  <si>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</si>
  <si>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</si>
  <si>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</si>
  <si>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</si>
  <si>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</si>
  <si>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</si>
  <si>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</si>
  <si>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</si>
  <si>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</si>
  <si>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</si>
  <si>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бюджетной классификации</t>
  </si>
  <si>
    <t>Наименование показателя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</si>
  <si>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</si>
  <si>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</si>
  <si>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</si>
  <si>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</si>
  <si>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</si>
  <si>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</si>
  <si>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</si>
  <si>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</si>
  <si>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</si>
  <si>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</si>
  <si>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</si>
  <si>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</si>
  <si>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</si>
  <si>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</si>
  <si>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</si>
  <si>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 xml:space="preserve"> - Субсидия бюджетам  городских округов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</si>
  <si>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</si>
  <si>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</si>
  <si>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</si>
  <si>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000 2 02 25555 04 0000151</t>
  </si>
  <si>
    <t xml:space="preserve"> 000  1 08 07173 01 0000 110
</t>
  </si>
  <si>
    <t>Плата за размещение отходов производства</t>
  </si>
  <si>
    <t>Плата за размещение твердых коммунальных отходов</t>
  </si>
  <si>
    <t>000 1 12 01041 01 0000 120</t>
  </si>
  <si>
    <t>000 1 12 01042 01 0000 120</t>
  </si>
  <si>
    <t>Субсидии бюджетам на реализацию мероприятий по обеспечению жильем молодых семей</t>
  </si>
  <si>
    <t>000 2 02 25497 00 0000 151</t>
  </si>
  <si>
    <t>000 2 02 25497 04 0000 151</t>
  </si>
  <si>
    <t xml:space="preserve"> - субсидии бюджетам городских округов на реализацию мероприятий по обеспечению жильем молодых семей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</si>
  <si>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</si>
  <si>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</si>
  <si>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</si>
  <si>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</si>
  <si>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</si>
  <si>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</si>
  <si>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бюджета городского округа город Урай на 2018 год</t>
  </si>
  <si>
    <t>План на 2018 год</t>
  </si>
  <si>
    <t>Исполнено на 01.01.2019</t>
  </si>
  <si>
    <t xml:space="preserve">% исполнения </t>
  </si>
  <si>
    <t>Приложение 1</t>
  </si>
  <si>
    <t>(тыс.рублей)</t>
  </si>
  <si>
    <t>к пояснительной записке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</si>
</sst>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##\ ###\ ###\ ###\ 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78"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61" applyFont="1" applyFill="1" applyAlignment="1">
      <alignment horizontal="left" vertical="center" wrapText="1"/>
      <protection/>
    </xf>
    <xf numFmtId="0" fontId="4" fillId="0" borderId="10" xfId="61" applyFont="1" applyFill="1" applyAlignment="1">
      <alignment horizontal="left" vertical="center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47" fillId="0" borderId="0" xfId="0" applyFont="1" applyBorder="1" applyAlignment="1">
      <alignment wrapText="1"/>
    </xf>
    <xf numFmtId="164" fontId="2" fillId="0" borderId="11" xfId="58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65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Border="1" applyAlignment="1">
      <alignment/>
    </xf>
    <xf numFmtId="164" fontId="48" fillId="0" borderId="0" xfId="0" applyNumberFormat="1" applyFont="1" applyFill="1" applyAlignment="1">
      <alignment/>
    </xf>
    <xf numFmtId="164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64" fontId="48" fillId="0" borderId="0" xfId="0" applyNumberFormat="1" applyFont="1" applyFill="1" applyAlignment="1">
      <alignment horizontal="right" vertical="top"/>
    </xf>
    <xf numFmtId="0" fontId="7" fillId="34" borderId="0" xfId="0" applyFont="1" applyFill="1" applyAlignment="1">
      <alignment vertical="top"/>
    </xf>
    <xf numFmtId="0" fontId="11" fillId="34" borderId="0" xfId="0" applyFont="1" applyFill="1" applyAlignment="1">
      <alignment vertical="top"/>
    </xf>
    <xf numFmtId="0" fontId="2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164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0" workbookViewId="0" topLeftCell="A159">
      <selection activeCell="A1" sqref="A1:E173"/>
    </sheetView>
  </sheetViews>
  <sheetFormatPr defaultColWidth="59.8515625" defaultRowHeight="15"/>
  <cols>
    <col min="1" max="1" width="61.28125" style="9" customWidth="1"/>
    <col min="2" max="2" width="25.140625" style="9" customWidth="1"/>
    <col min="3" max="3" width="17.00390625" style="56" customWidth="1"/>
    <col min="4" max="4" width="17.28125" style="57" customWidth="1"/>
    <col min="5" max="5" width="16.57421875" style="58" customWidth="1"/>
    <col min="6" max="6" width="8.140625" style="46" customWidth="1"/>
    <col min="7" max="7" width="12.421875" style="9" customWidth="1"/>
    <col min="8" max="255" width="9.140625" style="9" customWidth="1"/>
    <col min="256" max="16384" width="59.8515625" style="9" customWidth="1"/>
  </cols>
  <sheetData>
    <row r="1" spans="3:6" ht="15" customHeight="1">
      <c r="C1" s="76" t="s">
        <v>330</v>
      </c>
      <c r="D1" s="76"/>
      <c r="E1" s="76"/>
      <c r="F1" s="61"/>
    </row>
    <row r="2" spans="1:6" ht="15">
      <c r="A2" s="38"/>
      <c r="C2" s="76" t="s">
        <v>332</v>
      </c>
      <c r="D2" s="76"/>
      <c r="E2" s="76"/>
      <c r="F2" s="61"/>
    </row>
    <row r="3" spans="3:6" ht="15">
      <c r="C3" s="76"/>
      <c r="D3" s="76"/>
      <c r="E3" s="76"/>
      <c r="F3" s="61"/>
    </row>
    <row r="4" spans="3:6" ht="15">
      <c r="C4" s="77"/>
      <c r="D4" s="77"/>
      <c r="E4" s="77"/>
      <c r="F4" s="62"/>
    </row>
    <row r="5" spans="2:5" ht="15">
      <c r="B5" s="39"/>
      <c r="C5" s="60"/>
      <c r="E5" s="40"/>
    </row>
    <row r="6" spans="1:6" s="41" customFormat="1" ht="15.75">
      <c r="A6" s="75" t="s">
        <v>326</v>
      </c>
      <c r="B6" s="75"/>
      <c r="C6" s="75"/>
      <c r="D6" s="75"/>
      <c r="E6" s="75"/>
      <c r="F6" s="63"/>
    </row>
    <row r="7" spans="1:5" ht="12.75">
      <c r="A7" s="14"/>
      <c r="B7" s="14"/>
      <c r="E7" s="13" t="s">
        <v>331</v>
      </c>
    </row>
    <row r="8" spans="1:5" ht="41.25" customHeight="1">
      <c r="A8" s="1" t="s">
        <v>290</v>
      </c>
      <c r="B8" s="1" t="s">
        <v>289</v>
      </c>
      <c r="C8" s="12" t="s">
        <v>327</v>
      </c>
      <c r="D8" s="12" t="s">
        <v>328</v>
      </c>
      <c r="E8" s="1" t="s">
        <v>329</v>
      </c>
    </row>
    <row r="9" spans="1:6" s="42" customFormat="1" ht="12">
      <c r="A9" s="32">
        <v>1</v>
      </c>
      <c r="B9" s="32">
        <v>2</v>
      </c>
      <c r="C9" s="33">
        <v>3</v>
      </c>
      <c r="D9" s="34">
        <v>4</v>
      </c>
      <c r="E9" s="33">
        <v>5</v>
      </c>
      <c r="F9" s="64"/>
    </row>
    <row r="10" spans="1:5" ht="26.25" customHeight="1">
      <c r="A10" s="2" t="s">
        <v>288</v>
      </c>
      <c r="B10" s="1" t="s">
        <v>287</v>
      </c>
      <c r="C10" s="12">
        <f>C11+C23+C36+C44+C51+C68+C75+C82+C94+C120+C17</f>
        <v>792213.5</v>
      </c>
      <c r="D10" s="12">
        <f>D11+D23+D36+D44+D51+D68+D75+D82+D94+D120+D17</f>
        <v>811721.6</v>
      </c>
      <c r="E10" s="12">
        <f>D10/C10*100</f>
        <v>102.462480126885</v>
      </c>
    </row>
    <row r="11" spans="1:5" ht="33" customHeight="1">
      <c r="A11" s="2" t="s">
        <v>286</v>
      </c>
      <c r="B11" s="1" t="s">
        <v>285</v>
      </c>
      <c r="C11" s="12">
        <f>C12</f>
        <v>474265.5</v>
      </c>
      <c r="D11" s="12">
        <f>D12</f>
        <v>481467.89999999997</v>
      </c>
      <c r="E11" s="12">
        <f aca="true" t="shared" si="0" ref="E11:E22">D11/C11*100</f>
        <v>101.51864303855118</v>
      </c>
    </row>
    <row r="12" spans="1:5" ht="12.75">
      <c r="A12" s="3" t="s">
        <v>284</v>
      </c>
      <c r="B12" s="7" t="s">
        <v>283</v>
      </c>
      <c r="C12" s="4">
        <f>SUM(C13:C16)</f>
        <v>474265.5</v>
      </c>
      <c r="D12" s="4">
        <f>SUM(D13:D16)</f>
        <v>481467.89999999997</v>
      </c>
      <c r="E12" s="4">
        <f t="shared" si="0"/>
        <v>101.51864303855118</v>
      </c>
    </row>
    <row r="13" spans="1:5" ht="51">
      <c r="A13" s="3" t="s">
        <v>282</v>
      </c>
      <c r="B13" s="7" t="s">
        <v>281</v>
      </c>
      <c r="C13" s="4">
        <v>464107.6</v>
      </c>
      <c r="D13" s="4">
        <v>471938.2</v>
      </c>
      <c r="E13" s="4">
        <f t="shared" si="0"/>
        <v>101.68723804566011</v>
      </c>
    </row>
    <row r="14" spans="1:5" ht="76.5">
      <c r="A14" s="3" t="s">
        <v>280</v>
      </c>
      <c r="B14" s="7" t="s">
        <v>279</v>
      </c>
      <c r="C14" s="4">
        <v>3804.9</v>
      </c>
      <c r="D14" s="4">
        <v>3454.1</v>
      </c>
      <c r="E14" s="4">
        <f t="shared" si="0"/>
        <v>90.78030960077794</v>
      </c>
    </row>
    <row r="15" spans="1:5" ht="40.5" customHeight="1">
      <c r="A15" s="3" t="s">
        <v>278</v>
      </c>
      <c r="B15" s="18" t="s">
        <v>277</v>
      </c>
      <c r="C15" s="4">
        <v>1903</v>
      </c>
      <c r="D15" s="4">
        <v>1654</v>
      </c>
      <c r="E15" s="4">
        <f t="shared" si="0"/>
        <v>86.91539674198634</v>
      </c>
    </row>
    <row r="16" spans="1:5" ht="63.75">
      <c r="A16" s="3" t="s">
        <v>276</v>
      </c>
      <c r="B16" s="7" t="s">
        <v>275</v>
      </c>
      <c r="C16" s="4">
        <v>4450</v>
      </c>
      <c r="D16" s="4">
        <v>4421.6</v>
      </c>
      <c r="E16" s="4">
        <f t="shared" si="0"/>
        <v>99.361797752809</v>
      </c>
    </row>
    <row r="17" spans="1:6" ht="41.25" customHeight="1">
      <c r="A17" s="2" t="s">
        <v>274</v>
      </c>
      <c r="B17" s="1" t="s">
        <v>273</v>
      </c>
      <c r="C17" s="12">
        <f>C18</f>
        <v>11555</v>
      </c>
      <c r="D17" s="12">
        <f>D18</f>
        <v>11757.7</v>
      </c>
      <c r="E17" s="12">
        <f t="shared" si="0"/>
        <v>101.75421895283428</v>
      </c>
      <c r="F17" s="72"/>
    </row>
    <row r="18" spans="1:5" ht="25.5">
      <c r="A18" s="3" t="s">
        <v>272</v>
      </c>
      <c r="B18" s="7" t="s">
        <v>271</v>
      </c>
      <c r="C18" s="4">
        <f>C19+C20+C21+C22</f>
        <v>11555</v>
      </c>
      <c r="D18" s="4">
        <f>D19+D20+D21+D22</f>
        <v>11757.7</v>
      </c>
      <c r="E18" s="4">
        <f t="shared" si="0"/>
        <v>101.75421895283428</v>
      </c>
    </row>
    <row r="19" spans="1:5" ht="51">
      <c r="A19" s="3" t="s">
        <v>270</v>
      </c>
      <c r="B19" s="7" t="s">
        <v>269</v>
      </c>
      <c r="C19" s="4">
        <v>5133.3</v>
      </c>
      <c r="D19" s="4">
        <v>5238.8</v>
      </c>
      <c r="E19" s="4">
        <f t="shared" si="0"/>
        <v>102.05520815070228</v>
      </c>
    </row>
    <row r="20" spans="1:5" ht="63.75">
      <c r="A20" s="3" t="s">
        <v>268</v>
      </c>
      <c r="B20" s="7" t="s">
        <v>267</v>
      </c>
      <c r="C20" s="4">
        <v>46</v>
      </c>
      <c r="D20" s="4">
        <v>50.5</v>
      </c>
      <c r="E20" s="4">
        <f t="shared" si="0"/>
        <v>109.78260869565217</v>
      </c>
    </row>
    <row r="21" spans="1:5" ht="51">
      <c r="A21" s="3" t="s">
        <v>266</v>
      </c>
      <c r="B21" s="7" t="s">
        <v>265</v>
      </c>
      <c r="C21" s="4">
        <v>7336.7</v>
      </c>
      <c r="D21" s="4">
        <v>7642.2</v>
      </c>
      <c r="E21" s="4">
        <f t="shared" si="0"/>
        <v>104.16399743754003</v>
      </c>
    </row>
    <row r="22" spans="1:5" ht="51">
      <c r="A22" s="3" t="s">
        <v>264</v>
      </c>
      <c r="B22" s="7" t="s">
        <v>263</v>
      </c>
      <c r="C22" s="4">
        <v>-961</v>
      </c>
      <c r="D22" s="4">
        <v>-1173.8</v>
      </c>
      <c r="E22" s="4">
        <f t="shared" si="0"/>
        <v>122.14360041623308</v>
      </c>
    </row>
    <row r="23" spans="1:5" ht="12.75">
      <c r="A23" s="2" t="s">
        <v>262</v>
      </c>
      <c r="B23" s="1" t="s">
        <v>261</v>
      </c>
      <c r="C23" s="12">
        <f>C24+C29+C32+C34</f>
        <v>125869</v>
      </c>
      <c r="D23" s="12">
        <f>D24+D29+D32+D34</f>
        <v>130273.3</v>
      </c>
      <c r="E23" s="12">
        <f aca="true" t="shared" si="1" ref="E23:E67">D23/C23*100</f>
        <v>103.49911415837101</v>
      </c>
    </row>
    <row r="24" spans="1:6" s="43" customFormat="1" ht="25.5">
      <c r="A24" s="2" t="s">
        <v>260</v>
      </c>
      <c r="B24" s="1" t="s">
        <v>259</v>
      </c>
      <c r="C24" s="12">
        <f>C25+C27+C28+C26</f>
        <v>96185.6</v>
      </c>
      <c r="D24" s="12">
        <f>D25+D27+D28+D26</f>
        <v>99769.4</v>
      </c>
      <c r="E24" s="12">
        <f t="shared" si="1"/>
        <v>103.72592155166676</v>
      </c>
      <c r="F24" s="66"/>
    </row>
    <row r="25" spans="1:5" ht="25.5">
      <c r="A25" s="3" t="s">
        <v>258</v>
      </c>
      <c r="B25" s="7" t="s">
        <v>257</v>
      </c>
      <c r="C25" s="4">
        <v>78686.5</v>
      </c>
      <c r="D25" s="4">
        <v>82388.9</v>
      </c>
      <c r="E25" s="4">
        <f t="shared" si="1"/>
        <v>104.70525439560787</v>
      </c>
    </row>
    <row r="26" spans="1:5" ht="38.25">
      <c r="A26" s="3" t="s">
        <v>323</v>
      </c>
      <c r="B26" s="7" t="s">
        <v>322</v>
      </c>
      <c r="C26" s="4">
        <v>0</v>
      </c>
      <c r="D26" s="4">
        <v>0.9</v>
      </c>
      <c r="E26" s="4">
        <v>0</v>
      </c>
    </row>
    <row r="27" spans="1:5" ht="51">
      <c r="A27" s="3" t="s">
        <v>256</v>
      </c>
      <c r="B27" s="7" t="s">
        <v>255</v>
      </c>
      <c r="C27" s="4">
        <v>17499.1</v>
      </c>
      <c r="D27" s="4">
        <f>17842+0.6</f>
        <v>17842.6</v>
      </c>
      <c r="E27" s="4">
        <f t="shared" si="1"/>
        <v>101.96295809498774</v>
      </c>
    </row>
    <row r="28" spans="1:5" ht="30" customHeight="1">
      <c r="A28" s="3" t="s">
        <v>320</v>
      </c>
      <c r="B28" s="7" t="s">
        <v>321</v>
      </c>
      <c r="C28" s="4">
        <v>0</v>
      </c>
      <c r="D28" s="4">
        <v>-463</v>
      </c>
      <c r="E28" s="4">
        <v>0</v>
      </c>
    </row>
    <row r="29" spans="1:6" ht="12.75">
      <c r="A29" s="2" t="s">
        <v>253</v>
      </c>
      <c r="B29" s="1" t="s">
        <v>254</v>
      </c>
      <c r="C29" s="12">
        <f>C30+C31</f>
        <v>22086.4</v>
      </c>
      <c r="D29" s="12">
        <f>D30+D31</f>
        <v>22317.5</v>
      </c>
      <c r="E29" s="12">
        <f t="shared" si="1"/>
        <v>101.04634526224284</v>
      </c>
      <c r="F29" s="65"/>
    </row>
    <row r="30" spans="1:5" ht="18" customHeight="1">
      <c r="A30" s="3" t="s">
        <v>253</v>
      </c>
      <c r="B30" s="7" t="s">
        <v>252</v>
      </c>
      <c r="C30" s="4">
        <v>22086.4</v>
      </c>
      <c r="D30" s="4">
        <v>22304.4</v>
      </c>
      <c r="E30" s="4">
        <f t="shared" si="1"/>
        <v>100.98703274413214</v>
      </c>
    </row>
    <row r="31" spans="1:5" ht="36" customHeight="1">
      <c r="A31" s="53" t="s">
        <v>325</v>
      </c>
      <c r="B31" s="7" t="s">
        <v>324</v>
      </c>
      <c r="C31" s="4">
        <v>0</v>
      </c>
      <c r="D31" s="4">
        <v>13.1</v>
      </c>
      <c r="E31" s="4">
        <v>0</v>
      </c>
    </row>
    <row r="32" spans="1:5" ht="12.75">
      <c r="A32" s="11" t="s">
        <v>250</v>
      </c>
      <c r="B32" s="19" t="s">
        <v>251</v>
      </c>
      <c r="C32" s="12">
        <f>C33</f>
        <v>97</v>
      </c>
      <c r="D32" s="12">
        <f>D33</f>
        <v>97.6</v>
      </c>
      <c r="E32" s="12">
        <f t="shared" si="1"/>
        <v>100.61855670103093</v>
      </c>
    </row>
    <row r="33" spans="1:6" s="43" customFormat="1" ht="12.75">
      <c r="A33" s="10" t="s">
        <v>250</v>
      </c>
      <c r="B33" s="20" t="s">
        <v>249</v>
      </c>
      <c r="C33" s="4">
        <v>97</v>
      </c>
      <c r="D33" s="4">
        <v>97.6</v>
      </c>
      <c r="E33" s="4">
        <f t="shared" si="1"/>
        <v>100.61855670103093</v>
      </c>
      <c r="F33" s="66"/>
    </row>
    <row r="34" spans="1:6" s="43" customFormat="1" ht="25.5">
      <c r="A34" s="11" t="s">
        <v>248</v>
      </c>
      <c r="B34" s="19" t="s">
        <v>247</v>
      </c>
      <c r="C34" s="12">
        <f>C35</f>
        <v>7500</v>
      </c>
      <c r="D34" s="12">
        <f>D35</f>
        <v>8088.8</v>
      </c>
      <c r="E34" s="12">
        <f t="shared" si="1"/>
        <v>107.85066666666667</v>
      </c>
      <c r="F34" s="66"/>
    </row>
    <row r="35" spans="1:6" s="43" customFormat="1" ht="25.5">
      <c r="A35" s="10" t="s">
        <v>246</v>
      </c>
      <c r="B35" s="20" t="s">
        <v>245</v>
      </c>
      <c r="C35" s="4">
        <v>7500</v>
      </c>
      <c r="D35" s="4">
        <v>8088.8</v>
      </c>
      <c r="E35" s="4">
        <f t="shared" si="1"/>
        <v>107.85066666666667</v>
      </c>
      <c r="F35" s="66"/>
    </row>
    <row r="36" spans="1:5" ht="12.75">
      <c r="A36" s="2" t="s">
        <v>244</v>
      </c>
      <c r="B36" s="1" t="s">
        <v>243</v>
      </c>
      <c r="C36" s="12">
        <f>C37+C39</f>
        <v>25300</v>
      </c>
      <c r="D36" s="12">
        <f>D37+D39</f>
        <v>27385.5</v>
      </c>
      <c r="E36" s="12">
        <f t="shared" si="1"/>
        <v>108.24308300395258</v>
      </c>
    </row>
    <row r="37" spans="1:6" s="43" customFormat="1" ht="12.75">
      <c r="A37" s="2" t="s">
        <v>242</v>
      </c>
      <c r="B37" s="1" t="s">
        <v>241</v>
      </c>
      <c r="C37" s="12">
        <f>C38</f>
        <v>8500</v>
      </c>
      <c r="D37" s="12">
        <f>D38</f>
        <v>9441.3</v>
      </c>
      <c r="E37" s="12">
        <f t="shared" si="1"/>
        <v>111.07411764705881</v>
      </c>
      <c r="F37" s="66"/>
    </row>
    <row r="38" spans="1:5" ht="38.25">
      <c r="A38" s="3" t="s">
        <v>240</v>
      </c>
      <c r="B38" s="7" t="s">
        <v>239</v>
      </c>
      <c r="C38" s="4">
        <v>8500</v>
      </c>
      <c r="D38" s="4">
        <v>9441.3</v>
      </c>
      <c r="E38" s="4">
        <f t="shared" si="1"/>
        <v>111.07411764705881</v>
      </c>
    </row>
    <row r="39" spans="1:5" ht="12.75">
      <c r="A39" s="2" t="s">
        <v>238</v>
      </c>
      <c r="B39" s="1" t="s">
        <v>237</v>
      </c>
      <c r="C39" s="12">
        <f>C40+C42</f>
        <v>16800</v>
      </c>
      <c r="D39" s="12">
        <f>D40+D42</f>
        <v>17944.2</v>
      </c>
      <c r="E39" s="12">
        <f t="shared" si="1"/>
        <v>106.8107142857143</v>
      </c>
    </row>
    <row r="40" spans="1:5" ht="12.75">
      <c r="A40" s="3" t="s">
        <v>236</v>
      </c>
      <c r="B40" s="7" t="s">
        <v>235</v>
      </c>
      <c r="C40" s="4">
        <f>C41</f>
        <v>11000</v>
      </c>
      <c r="D40" s="4">
        <f>D41</f>
        <v>10977.7</v>
      </c>
      <c r="E40" s="4">
        <f t="shared" si="1"/>
        <v>99.79727272727274</v>
      </c>
    </row>
    <row r="41" spans="1:5" ht="25.5">
      <c r="A41" s="5" t="s">
        <v>234</v>
      </c>
      <c r="B41" s="6" t="s">
        <v>233</v>
      </c>
      <c r="C41" s="15">
        <v>11000</v>
      </c>
      <c r="D41" s="15">
        <v>10977.7</v>
      </c>
      <c r="E41" s="15">
        <f t="shared" si="1"/>
        <v>99.79727272727274</v>
      </c>
    </row>
    <row r="42" spans="1:5" ht="12.75">
      <c r="A42" s="3" t="s">
        <v>232</v>
      </c>
      <c r="B42" s="7" t="s">
        <v>231</v>
      </c>
      <c r="C42" s="4">
        <f>SUM(C43)</f>
        <v>5800</v>
      </c>
      <c r="D42" s="4">
        <f>SUM(D43)</f>
        <v>6966.5</v>
      </c>
      <c r="E42" s="4">
        <f t="shared" si="1"/>
        <v>120.11206896551725</v>
      </c>
    </row>
    <row r="43" spans="1:5" ht="25.5">
      <c r="A43" s="5" t="s">
        <v>230</v>
      </c>
      <c r="B43" s="6" t="s">
        <v>229</v>
      </c>
      <c r="C43" s="15">
        <v>5800</v>
      </c>
      <c r="D43" s="15">
        <v>6966.5</v>
      </c>
      <c r="E43" s="15">
        <f t="shared" si="1"/>
        <v>120.11206896551725</v>
      </c>
    </row>
    <row r="44" spans="1:5" ht="12.75">
      <c r="A44" s="2" t="s">
        <v>228</v>
      </c>
      <c r="B44" s="1" t="s">
        <v>227</v>
      </c>
      <c r="C44" s="12">
        <f>C45+C47</f>
        <v>5130.9</v>
      </c>
      <c r="D44" s="12">
        <f>D45+D47</f>
        <v>5615.900000000001</v>
      </c>
      <c r="E44" s="12">
        <f t="shared" si="1"/>
        <v>109.45253269406929</v>
      </c>
    </row>
    <row r="45" spans="1:5" ht="25.5">
      <c r="A45" s="3" t="s">
        <v>226</v>
      </c>
      <c r="B45" s="7" t="s">
        <v>225</v>
      </c>
      <c r="C45" s="4">
        <f>C46</f>
        <v>4929.9</v>
      </c>
      <c r="D45" s="4">
        <f>D46</f>
        <v>5381.1</v>
      </c>
      <c r="E45" s="4">
        <f t="shared" si="1"/>
        <v>109.1523154627883</v>
      </c>
    </row>
    <row r="46" spans="1:5" ht="38.25">
      <c r="A46" s="5" t="s">
        <v>224</v>
      </c>
      <c r="B46" s="6" t="s">
        <v>223</v>
      </c>
      <c r="C46" s="15">
        <v>4929.9</v>
      </c>
      <c r="D46" s="15">
        <v>5381.1</v>
      </c>
      <c r="E46" s="15">
        <f t="shared" si="1"/>
        <v>109.1523154627883</v>
      </c>
    </row>
    <row r="47" spans="1:5" ht="25.5">
      <c r="A47" s="3" t="s">
        <v>222</v>
      </c>
      <c r="B47" s="7" t="s">
        <v>221</v>
      </c>
      <c r="C47" s="4">
        <f>C48+C49</f>
        <v>201</v>
      </c>
      <c r="D47" s="4">
        <f>D48+D49</f>
        <v>234.8</v>
      </c>
      <c r="E47" s="4">
        <f t="shared" si="1"/>
        <v>116.81592039800996</v>
      </c>
    </row>
    <row r="48" spans="1:5" ht="25.5">
      <c r="A48" s="3" t="s">
        <v>220</v>
      </c>
      <c r="B48" s="7" t="s">
        <v>219</v>
      </c>
      <c r="C48" s="4">
        <v>30</v>
      </c>
      <c r="D48" s="4">
        <v>30</v>
      </c>
      <c r="E48" s="4">
        <f t="shared" si="1"/>
        <v>100</v>
      </c>
    </row>
    <row r="49" spans="1:5" ht="51">
      <c r="A49" s="3" t="s">
        <v>218</v>
      </c>
      <c r="B49" s="7" t="s">
        <v>217</v>
      </c>
      <c r="C49" s="4">
        <f>C50</f>
        <v>171</v>
      </c>
      <c r="D49" s="4">
        <f>D50</f>
        <v>204.8</v>
      </c>
      <c r="E49" s="4">
        <f t="shared" si="1"/>
        <v>119.76608187134504</v>
      </c>
    </row>
    <row r="50" spans="1:6" ht="76.5" customHeight="1">
      <c r="A50" s="5" t="s">
        <v>216</v>
      </c>
      <c r="B50" s="6" t="s">
        <v>311</v>
      </c>
      <c r="C50" s="15">
        <v>171</v>
      </c>
      <c r="D50" s="15">
        <v>204.8</v>
      </c>
      <c r="E50" s="15">
        <f t="shared" si="1"/>
        <v>119.76608187134504</v>
      </c>
      <c r="F50" s="72"/>
    </row>
    <row r="51" spans="1:7" ht="25.5">
      <c r="A51" s="2" t="s">
        <v>215</v>
      </c>
      <c r="B51" s="1" t="s">
        <v>214</v>
      </c>
      <c r="C51" s="12">
        <f>SUM(C54+C65+C52+C62)</f>
        <v>99698.2</v>
      </c>
      <c r="D51" s="12">
        <f>SUM(D54+D65+D52+D62)</f>
        <v>102089.6</v>
      </c>
      <c r="E51" s="12">
        <f t="shared" si="1"/>
        <v>102.39863909278202</v>
      </c>
      <c r="G51" s="54"/>
    </row>
    <row r="52" spans="1:5" ht="51">
      <c r="A52" s="3" t="s">
        <v>213</v>
      </c>
      <c r="B52" s="21" t="s">
        <v>212</v>
      </c>
      <c r="C52" s="22">
        <f>C53</f>
        <v>628.3</v>
      </c>
      <c r="D52" s="22">
        <f>D53</f>
        <v>628.3</v>
      </c>
      <c r="E52" s="4">
        <f t="shared" si="1"/>
        <v>100</v>
      </c>
    </row>
    <row r="53" spans="1:6" s="8" customFormat="1" ht="43.5" customHeight="1">
      <c r="A53" s="5" t="s">
        <v>211</v>
      </c>
      <c r="B53" s="23" t="s">
        <v>210</v>
      </c>
      <c r="C53" s="24">
        <v>628.3</v>
      </c>
      <c r="D53" s="15">
        <v>628.3</v>
      </c>
      <c r="E53" s="15">
        <f t="shared" si="1"/>
        <v>100</v>
      </c>
      <c r="F53" s="67"/>
    </row>
    <row r="54" spans="1:5" ht="70.5" customHeight="1">
      <c r="A54" s="3" t="s">
        <v>209</v>
      </c>
      <c r="B54" s="7" t="s">
        <v>208</v>
      </c>
      <c r="C54" s="4">
        <f>SUM(C55+C57+C59)</f>
        <v>69770.2</v>
      </c>
      <c r="D54" s="4">
        <f>SUM(D55+D57+D59)</f>
        <v>71778.40000000001</v>
      </c>
      <c r="E54" s="4">
        <f t="shared" si="1"/>
        <v>102.87830621096114</v>
      </c>
    </row>
    <row r="55" spans="1:5" ht="51">
      <c r="A55" s="3" t="s">
        <v>207</v>
      </c>
      <c r="B55" s="7" t="s">
        <v>206</v>
      </c>
      <c r="C55" s="4">
        <f>SUM(C56)</f>
        <v>66925.3</v>
      </c>
      <c r="D55" s="4">
        <f>SUM(D56)</f>
        <v>68899.3</v>
      </c>
      <c r="E55" s="4">
        <f t="shared" si="1"/>
        <v>102.94955719287027</v>
      </c>
    </row>
    <row r="56" spans="1:5" ht="69.75" customHeight="1">
      <c r="A56" s="5" t="s">
        <v>205</v>
      </c>
      <c r="B56" s="6" t="s">
        <v>204</v>
      </c>
      <c r="C56" s="15">
        <v>66925.3</v>
      </c>
      <c r="D56" s="15">
        <v>68899.3</v>
      </c>
      <c r="E56" s="15">
        <f t="shared" si="1"/>
        <v>102.94955719287027</v>
      </c>
    </row>
    <row r="57" spans="1:5" ht="63.75">
      <c r="A57" s="3" t="s">
        <v>203</v>
      </c>
      <c r="B57" s="25" t="s">
        <v>202</v>
      </c>
      <c r="C57" s="4">
        <f>C58</f>
        <v>2843.9</v>
      </c>
      <c r="D57" s="4">
        <f>D58</f>
        <v>2878</v>
      </c>
      <c r="E57" s="4">
        <f t="shared" si="1"/>
        <v>101.19905763212489</v>
      </c>
    </row>
    <row r="58" spans="1:6" s="44" customFormat="1" ht="66" customHeight="1">
      <c r="A58" s="5" t="s">
        <v>201</v>
      </c>
      <c r="B58" s="6" t="s">
        <v>200</v>
      </c>
      <c r="C58" s="15">
        <v>2843.9</v>
      </c>
      <c r="D58" s="15">
        <v>2878</v>
      </c>
      <c r="E58" s="15">
        <f>D58/C58*100</f>
        <v>101.19905763212489</v>
      </c>
      <c r="F58" s="68"/>
    </row>
    <row r="59" spans="1:6" s="44" customFormat="1" ht="39" customHeight="1">
      <c r="A59" s="3" t="s">
        <v>291</v>
      </c>
      <c r="B59" s="7" t="s">
        <v>292</v>
      </c>
      <c r="C59" s="4">
        <f>C60</f>
        <v>1</v>
      </c>
      <c r="D59" s="4">
        <f>D60</f>
        <v>1.1</v>
      </c>
      <c r="E59" s="15">
        <f>D59/C59*100</f>
        <v>110.00000000000001</v>
      </c>
      <c r="F59" s="68"/>
    </row>
    <row r="60" spans="1:6" s="44" customFormat="1" ht="39" customHeight="1">
      <c r="A60" s="3" t="s">
        <v>293</v>
      </c>
      <c r="B60" s="6" t="s">
        <v>294</v>
      </c>
      <c r="C60" s="15">
        <f>C61</f>
        <v>1</v>
      </c>
      <c r="D60" s="15">
        <f>D61</f>
        <v>1.1</v>
      </c>
      <c r="E60" s="15">
        <f>D60/C60*100</f>
        <v>110.00000000000001</v>
      </c>
      <c r="F60" s="68"/>
    </row>
    <row r="61" spans="1:6" s="59" customFormat="1" ht="66.75" customHeight="1">
      <c r="A61" s="5" t="s">
        <v>295</v>
      </c>
      <c r="B61" s="6" t="s">
        <v>296</v>
      </c>
      <c r="C61" s="15">
        <v>1</v>
      </c>
      <c r="D61" s="15">
        <v>1.1</v>
      </c>
      <c r="E61" s="15">
        <f>D61/C61*100</f>
        <v>110.00000000000001</v>
      </c>
      <c r="F61" s="69"/>
    </row>
    <row r="62" spans="1:6" s="45" customFormat="1" ht="12.75">
      <c r="A62" s="3" t="s">
        <v>199</v>
      </c>
      <c r="B62" s="7" t="s">
        <v>198</v>
      </c>
      <c r="C62" s="4">
        <f>C63</f>
        <v>88.2</v>
      </c>
      <c r="D62" s="4">
        <f>D63</f>
        <v>88.2</v>
      </c>
      <c r="E62" s="4">
        <f t="shared" si="1"/>
        <v>100</v>
      </c>
      <c r="F62" s="70"/>
    </row>
    <row r="63" spans="1:6" s="45" customFormat="1" ht="38.25">
      <c r="A63" s="3" t="s">
        <v>197</v>
      </c>
      <c r="B63" s="7" t="s">
        <v>196</v>
      </c>
      <c r="C63" s="4">
        <f>C64</f>
        <v>88.2</v>
      </c>
      <c r="D63" s="4">
        <f>D64</f>
        <v>88.2</v>
      </c>
      <c r="E63" s="4">
        <f t="shared" si="1"/>
        <v>100</v>
      </c>
      <c r="F63" s="70"/>
    </row>
    <row r="64" spans="1:5" ht="38.25">
      <c r="A64" s="5" t="s">
        <v>195</v>
      </c>
      <c r="B64" s="6" t="s">
        <v>194</v>
      </c>
      <c r="C64" s="15">
        <v>88.2</v>
      </c>
      <c r="D64" s="15">
        <v>88.2</v>
      </c>
      <c r="E64" s="15">
        <f t="shared" si="1"/>
        <v>100</v>
      </c>
    </row>
    <row r="65" spans="1:5" ht="63.75">
      <c r="A65" s="3" t="s">
        <v>193</v>
      </c>
      <c r="B65" s="7" t="s">
        <v>192</v>
      </c>
      <c r="C65" s="4">
        <f>C66</f>
        <v>29211.5</v>
      </c>
      <c r="D65" s="4">
        <f>D66</f>
        <v>29594.7</v>
      </c>
      <c r="E65" s="4">
        <f t="shared" si="1"/>
        <v>101.31181212878491</v>
      </c>
    </row>
    <row r="66" spans="1:5" ht="63.75">
      <c r="A66" s="3" t="s">
        <v>191</v>
      </c>
      <c r="B66" s="7" t="s">
        <v>190</v>
      </c>
      <c r="C66" s="4">
        <f>C67</f>
        <v>29211.5</v>
      </c>
      <c r="D66" s="4">
        <f>D67</f>
        <v>29594.7</v>
      </c>
      <c r="E66" s="4">
        <f t="shared" si="1"/>
        <v>101.31181212878491</v>
      </c>
    </row>
    <row r="67" spans="1:5" ht="63.75">
      <c r="A67" s="5" t="s">
        <v>189</v>
      </c>
      <c r="B67" s="6" t="s">
        <v>188</v>
      </c>
      <c r="C67" s="15">
        <v>29211.5</v>
      </c>
      <c r="D67" s="15">
        <v>29594.7</v>
      </c>
      <c r="E67" s="15">
        <f t="shared" si="1"/>
        <v>101.31181212878491</v>
      </c>
    </row>
    <row r="68" spans="1:5" ht="12.75">
      <c r="A68" s="2" t="s">
        <v>187</v>
      </c>
      <c r="B68" s="1" t="s">
        <v>186</v>
      </c>
      <c r="C68" s="12">
        <f>C69</f>
        <v>2700.3</v>
      </c>
      <c r="D68" s="12">
        <f>D69</f>
        <v>2880.3</v>
      </c>
      <c r="E68" s="12">
        <f aca="true" t="shared" si="2" ref="E68:E74">D68/C68*100</f>
        <v>106.6659260082213</v>
      </c>
    </row>
    <row r="69" spans="1:5" ht="12.75">
      <c r="A69" s="3" t="s">
        <v>185</v>
      </c>
      <c r="B69" s="7" t="s">
        <v>184</v>
      </c>
      <c r="C69" s="4">
        <f>C70+C71+C72</f>
        <v>2700.3</v>
      </c>
      <c r="D69" s="4">
        <f>D70+D71+D72</f>
        <v>2880.3</v>
      </c>
      <c r="E69" s="4">
        <f t="shared" si="2"/>
        <v>106.6659260082213</v>
      </c>
    </row>
    <row r="70" spans="1:5" ht="25.5">
      <c r="A70" s="5" t="s">
        <v>183</v>
      </c>
      <c r="B70" s="6" t="s">
        <v>182</v>
      </c>
      <c r="C70" s="15">
        <v>142</v>
      </c>
      <c r="D70" s="15">
        <v>141.8</v>
      </c>
      <c r="E70" s="15">
        <f t="shared" si="2"/>
        <v>99.85915492957747</v>
      </c>
    </row>
    <row r="71" spans="1:5" ht="12.75">
      <c r="A71" s="5" t="s">
        <v>181</v>
      </c>
      <c r="B71" s="6" t="s">
        <v>180</v>
      </c>
      <c r="C71" s="15">
        <v>1268</v>
      </c>
      <c r="D71" s="15">
        <v>1268</v>
      </c>
      <c r="E71" s="15">
        <f t="shared" si="2"/>
        <v>100</v>
      </c>
    </row>
    <row r="72" spans="1:5" ht="12.75">
      <c r="A72" s="5" t="s">
        <v>179</v>
      </c>
      <c r="B72" s="6" t="s">
        <v>178</v>
      </c>
      <c r="C72" s="15">
        <f>C73+C74</f>
        <v>1290.3</v>
      </c>
      <c r="D72" s="15">
        <f>D73+D74</f>
        <v>1470.5</v>
      </c>
      <c r="E72" s="15">
        <f t="shared" si="2"/>
        <v>113.965744400527</v>
      </c>
    </row>
    <row r="73" spans="1:5" ht="12.75">
      <c r="A73" s="55" t="s">
        <v>312</v>
      </c>
      <c r="B73" s="6" t="s">
        <v>314</v>
      </c>
      <c r="C73" s="15">
        <v>1014.3</v>
      </c>
      <c r="D73" s="15">
        <v>1193.7</v>
      </c>
      <c r="E73" s="15">
        <f t="shared" si="2"/>
        <v>117.68707482993199</v>
      </c>
    </row>
    <row r="74" spans="1:5" ht="12.75">
      <c r="A74" s="55" t="s">
        <v>313</v>
      </c>
      <c r="B74" s="6" t="s">
        <v>315</v>
      </c>
      <c r="C74" s="15">
        <v>276</v>
      </c>
      <c r="D74" s="15">
        <v>276.8</v>
      </c>
      <c r="E74" s="15">
        <f t="shared" si="2"/>
        <v>100.28985507246378</v>
      </c>
    </row>
    <row r="75" spans="1:5" ht="25.5">
      <c r="A75" s="2" t="s">
        <v>177</v>
      </c>
      <c r="B75" s="1" t="s">
        <v>176</v>
      </c>
      <c r="C75" s="12">
        <f>C76+C79</f>
        <v>3469.9</v>
      </c>
      <c r="D75" s="12">
        <f>D76+D79</f>
        <v>3679.7000000000003</v>
      </c>
      <c r="E75" s="12">
        <f aca="true" t="shared" si="3" ref="E75:E104">D75/C75*100</f>
        <v>106.04628375457506</v>
      </c>
    </row>
    <row r="76" spans="1:5" ht="12.75">
      <c r="A76" s="3" t="s">
        <v>175</v>
      </c>
      <c r="B76" s="7" t="s">
        <v>174</v>
      </c>
      <c r="C76" s="4">
        <f>C77</f>
        <v>80</v>
      </c>
      <c r="D76" s="4">
        <f>D77</f>
        <v>83.4</v>
      </c>
      <c r="E76" s="4">
        <f t="shared" si="3"/>
        <v>104.25</v>
      </c>
    </row>
    <row r="77" spans="1:5" ht="12.75">
      <c r="A77" s="3" t="s">
        <v>173</v>
      </c>
      <c r="B77" s="7" t="s">
        <v>172</v>
      </c>
      <c r="C77" s="4">
        <f>C78</f>
        <v>80</v>
      </c>
      <c r="D77" s="4">
        <f>D78</f>
        <v>83.4</v>
      </c>
      <c r="E77" s="4">
        <f t="shared" si="3"/>
        <v>104.25</v>
      </c>
    </row>
    <row r="78" spans="1:5" ht="25.5">
      <c r="A78" s="5" t="s">
        <v>171</v>
      </c>
      <c r="B78" s="6" t="s">
        <v>170</v>
      </c>
      <c r="C78" s="15">
        <v>80</v>
      </c>
      <c r="D78" s="15">
        <v>83.4</v>
      </c>
      <c r="E78" s="15">
        <f t="shared" si="3"/>
        <v>104.25</v>
      </c>
    </row>
    <row r="79" spans="1:5" ht="12.75">
      <c r="A79" s="3" t="s">
        <v>169</v>
      </c>
      <c r="B79" s="7" t="s">
        <v>168</v>
      </c>
      <c r="C79" s="4">
        <f>SUM(C80)</f>
        <v>3389.9</v>
      </c>
      <c r="D79" s="4">
        <f>SUM(D80)</f>
        <v>3596.3</v>
      </c>
      <c r="E79" s="4">
        <f t="shared" si="3"/>
        <v>106.08867518215877</v>
      </c>
    </row>
    <row r="80" spans="1:6" s="8" customFormat="1" ht="12.75">
      <c r="A80" s="3" t="s">
        <v>167</v>
      </c>
      <c r="B80" s="7" t="s">
        <v>166</v>
      </c>
      <c r="C80" s="4">
        <f>SUM(C81)</f>
        <v>3389.9</v>
      </c>
      <c r="D80" s="4">
        <f>SUM(D81)</f>
        <v>3596.3</v>
      </c>
      <c r="E80" s="4">
        <f t="shared" si="3"/>
        <v>106.08867518215877</v>
      </c>
      <c r="F80" s="67"/>
    </row>
    <row r="81" spans="1:5" ht="25.5">
      <c r="A81" s="5" t="s">
        <v>165</v>
      </c>
      <c r="B81" s="6" t="s">
        <v>164</v>
      </c>
      <c r="C81" s="15">
        <v>3389.9</v>
      </c>
      <c r="D81" s="15">
        <v>3596.3</v>
      </c>
      <c r="E81" s="15">
        <f t="shared" si="3"/>
        <v>106.08867518215877</v>
      </c>
    </row>
    <row r="82" spans="1:5" ht="25.5">
      <c r="A82" s="2" t="s">
        <v>163</v>
      </c>
      <c r="B82" s="1" t="s">
        <v>162</v>
      </c>
      <c r="C82" s="12">
        <f>C83+C86+C91</f>
        <v>32639.6</v>
      </c>
      <c r="D82" s="12">
        <f>D83+D86+D91</f>
        <v>34530</v>
      </c>
      <c r="E82" s="12">
        <f t="shared" si="3"/>
        <v>105.79173764384369</v>
      </c>
    </row>
    <row r="83" spans="1:5" ht="63.75">
      <c r="A83" s="3" t="s">
        <v>161</v>
      </c>
      <c r="B83" s="7" t="s">
        <v>160</v>
      </c>
      <c r="C83" s="4">
        <f>C84</f>
        <v>29988.8</v>
      </c>
      <c r="D83" s="4">
        <f>D84</f>
        <v>30762.3</v>
      </c>
      <c r="E83" s="4">
        <f t="shared" si="3"/>
        <v>102.57929627060768</v>
      </c>
    </row>
    <row r="84" spans="1:5" ht="76.5">
      <c r="A84" s="3" t="s">
        <v>159</v>
      </c>
      <c r="B84" s="7" t="s">
        <v>158</v>
      </c>
      <c r="C84" s="4">
        <f>C85</f>
        <v>29988.8</v>
      </c>
      <c r="D84" s="4">
        <f>D85</f>
        <v>30762.3</v>
      </c>
      <c r="E84" s="4">
        <f t="shared" si="3"/>
        <v>102.57929627060768</v>
      </c>
    </row>
    <row r="85" spans="1:5" ht="76.5">
      <c r="A85" s="5" t="s">
        <v>157</v>
      </c>
      <c r="B85" s="6" t="s">
        <v>156</v>
      </c>
      <c r="C85" s="15">
        <v>29988.8</v>
      </c>
      <c r="D85" s="15">
        <v>30762.3</v>
      </c>
      <c r="E85" s="15">
        <f t="shared" si="3"/>
        <v>102.57929627060768</v>
      </c>
    </row>
    <row r="86" spans="1:5" ht="25.5">
      <c r="A86" s="3" t="s">
        <v>155</v>
      </c>
      <c r="B86" s="7" t="s">
        <v>154</v>
      </c>
      <c r="C86" s="4">
        <f>C87+C89</f>
        <v>2572.6</v>
      </c>
      <c r="D86" s="4">
        <f>D87+D89</f>
        <v>3684.1</v>
      </c>
      <c r="E86" s="4">
        <f t="shared" si="3"/>
        <v>143.205317577548</v>
      </c>
    </row>
    <row r="87" spans="1:5" ht="25.5">
      <c r="A87" s="3" t="s">
        <v>153</v>
      </c>
      <c r="B87" s="7" t="s">
        <v>152</v>
      </c>
      <c r="C87" s="4">
        <f>C88</f>
        <v>2514.7</v>
      </c>
      <c r="D87" s="4">
        <f>D88</f>
        <v>3626.2</v>
      </c>
      <c r="E87" s="15">
        <f t="shared" si="3"/>
        <v>144.2001033920547</v>
      </c>
    </row>
    <row r="88" spans="1:5" ht="38.25">
      <c r="A88" s="5" t="s">
        <v>151</v>
      </c>
      <c r="B88" s="6" t="s">
        <v>150</v>
      </c>
      <c r="C88" s="15">
        <v>2514.7</v>
      </c>
      <c r="D88" s="15">
        <v>3626.2</v>
      </c>
      <c r="E88" s="15">
        <f t="shared" si="3"/>
        <v>144.2001033920547</v>
      </c>
    </row>
    <row r="89" spans="1:5" ht="38.25">
      <c r="A89" s="3" t="s">
        <v>149</v>
      </c>
      <c r="B89" s="7" t="s">
        <v>148</v>
      </c>
      <c r="C89" s="4">
        <f>C90</f>
        <v>57.9</v>
      </c>
      <c r="D89" s="4">
        <f>D90</f>
        <v>57.9</v>
      </c>
      <c r="E89" s="4">
        <f t="shared" si="3"/>
        <v>100</v>
      </c>
    </row>
    <row r="90" spans="1:5" ht="38.25">
      <c r="A90" s="5" t="s">
        <v>147</v>
      </c>
      <c r="B90" s="6" t="s">
        <v>146</v>
      </c>
      <c r="C90" s="15">
        <v>57.9</v>
      </c>
      <c r="D90" s="15">
        <v>57.9</v>
      </c>
      <c r="E90" s="15">
        <f t="shared" si="3"/>
        <v>100</v>
      </c>
    </row>
    <row r="91" spans="1:5" ht="57.75" customHeight="1">
      <c r="A91" s="3" t="s">
        <v>144</v>
      </c>
      <c r="B91" s="7" t="s">
        <v>145</v>
      </c>
      <c r="C91" s="4">
        <f>C92</f>
        <v>78.2</v>
      </c>
      <c r="D91" s="4">
        <f>D92</f>
        <v>83.6</v>
      </c>
      <c r="E91" s="4">
        <f t="shared" si="3"/>
        <v>106.90537084398977</v>
      </c>
    </row>
    <row r="92" spans="1:5" ht="51">
      <c r="A92" s="3" t="s">
        <v>144</v>
      </c>
      <c r="B92" s="7" t="s">
        <v>143</v>
      </c>
      <c r="C92" s="4">
        <f>C93</f>
        <v>78.2</v>
      </c>
      <c r="D92" s="4">
        <f>D93</f>
        <v>83.6</v>
      </c>
      <c r="E92" s="4">
        <f t="shared" si="3"/>
        <v>106.90537084398977</v>
      </c>
    </row>
    <row r="93" spans="1:5" ht="72.75" customHeight="1">
      <c r="A93" s="5" t="s">
        <v>142</v>
      </c>
      <c r="B93" s="6" t="s">
        <v>141</v>
      </c>
      <c r="C93" s="15">
        <v>78.2</v>
      </c>
      <c r="D93" s="15">
        <v>83.6</v>
      </c>
      <c r="E93" s="15">
        <f t="shared" si="3"/>
        <v>106.90537084398977</v>
      </c>
    </row>
    <row r="94" spans="1:6" ht="12.75">
      <c r="A94" s="2" t="s">
        <v>140</v>
      </c>
      <c r="B94" s="1" t="s">
        <v>139</v>
      </c>
      <c r="C94" s="12">
        <f>C95+C109+C118+C105+C113+C115+C98+C117+C102+C99+C110</f>
        <v>11492.6</v>
      </c>
      <c r="D94" s="12">
        <f>D95+D109+D118+D105+D113+D115+D98+D117+D102+D99+D110</f>
        <v>11958.9</v>
      </c>
      <c r="E94" s="12">
        <f t="shared" si="3"/>
        <v>104.05739345317858</v>
      </c>
      <c r="F94" s="70"/>
    </row>
    <row r="95" spans="1:6" ht="25.5">
      <c r="A95" s="3" t="s">
        <v>138</v>
      </c>
      <c r="B95" s="7" t="s">
        <v>137</v>
      </c>
      <c r="C95" s="4">
        <f>C97+C96</f>
        <v>140</v>
      </c>
      <c r="D95" s="4">
        <f>D97+D96</f>
        <v>169.6</v>
      </c>
      <c r="E95" s="4">
        <f t="shared" si="3"/>
        <v>121.14285714285712</v>
      </c>
      <c r="F95" s="70"/>
    </row>
    <row r="96" spans="1:5" ht="51">
      <c r="A96" s="5" t="s">
        <v>136</v>
      </c>
      <c r="B96" s="6" t="s">
        <v>135</v>
      </c>
      <c r="C96" s="15">
        <v>90</v>
      </c>
      <c r="D96" s="15">
        <v>116.7</v>
      </c>
      <c r="E96" s="15">
        <f t="shared" si="3"/>
        <v>129.66666666666666</v>
      </c>
    </row>
    <row r="97" spans="1:5" ht="51">
      <c r="A97" s="5" t="s">
        <v>134</v>
      </c>
      <c r="B97" s="6" t="s">
        <v>133</v>
      </c>
      <c r="C97" s="15">
        <v>50</v>
      </c>
      <c r="D97" s="15">
        <v>52.9</v>
      </c>
      <c r="E97" s="15">
        <f t="shared" si="3"/>
        <v>105.80000000000001</v>
      </c>
    </row>
    <row r="98" spans="1:5" ht="38.25">
      <c r="A98" s="3" t="s">
        <v>132</v>
      </c>
      <c r="B98" s="21" t="s">
        <v>131</v>
      </c>
      <c r="C98" s="4">
        <v>200</v>
      </c>
      <c r="D98" s="4">
        <v>237.8</v>
      </c>
      <c r="E98" s="4">
        <f t="shared" si="3"/>
        <v>118.9</v>
      </c>
    </row>
    <row r="99" spans="1:5" ht="51">
      <c r="A99" s="3" t="s">
        <v>297</v>
      </c>
      <c r="B99" s="7" t="s">
        <v>298</v>
      </c>
      <c r="C99" s="4">
        <f>C100+C101</f>
        <v>238</v>
      </c>
      <c r="D99" s="4">
        <f>D100+D101</f>
        <v>242.8</v>
      </c>
      <c r="E99" s="4">
        <f t="shared" si="3"/>
        <v>102.0168067226891</v>
      </c>
    </row>
    <row r="100" spans="1:5" ht="51">
      <c r="A100" s="5" t="s">
        <v>299</v>
      </c>
      <c r="B100" s="6" t="s">
        <v>300</v>
      </c>
      <c r="C100" s="15">
        <v>212</v>
      </c>
      <c r="D100" s="15">
        <v>216.3</v>
      </c>
      <c r="E100" s="15">
        <f t="shared" si="3"/>
        <v>102.02830188679246</v>
      </c>
    </row>
    <row r="101" spans="1:5" ht="38.25">
      <c r="A101" s="5" t="s">
        <v>301</v>
      </c>
      <c r="B101" s="6" t="s">
        <v>130</v>
      </c>
      <c r="C101" s="15">
        <v>26</v>
      </c>
      <c r="D101" s="15">
        <v>26.5</v>
      </c>
      <c r="E101" s="15">
        <f t="shared" si="3"/>
        <v>101.92307692307692</v>
      </c>
    </row>
    <row r="102" spans="1:5" ht="20.25" customHeight="1">
      <c r="A102" s="3" t="s">
        <v>129</v>
      </c>
      <c r="B102" s="7" t="s">
        <v>128</v>
      </c>
      <c r="C102" s="4">
        <f>C103</f>
        <v>30.2</v>
      </c>
      <c r="D102" s="4">
        <f>D103</f>
        <v>30.2</v>
      </c>
      <c r="E102" s="4">
        <f t="shared" si="3"/>
        <v>100</v>
      </c>
    </row>
    <row r="103" spans="1:5" ht="42" customHeight="1">
      <c r="A103" s="3" t="s">
        <v>127</v>
      </c>
      <c r="B103" s="7" t="s">
        <v>126</v>
      </c>
      <c r="C103" s="4">
        <f>C104</f>
        <v>30.2</v>
      </c>
      <c r="D103" s="4">
        <f>D104</f>
        <v>30.2</v>
      </c>
      <c r="E103" s="4">
        <f t="shared" si="3"/>
        <v>100</v>
      </c>
    </row>
    <row r="104" spans="1:5" ht="41.25" customHeight="1">
      <c r="A104" s="5" t="s">
        <v>125</v>
      </c>
      <c r="B104" s="6" t="s">
        <v>124</v>
      </c>
      <c r="C104" s="15">
        <v>30.2</v>
      </c>
      <c r="D104" s="15">
        <v>30.2</v>
      </c>
      <c r="E104" s="15">
        <f t="shared" si="3"/>
        <v>100</v>
      </c>
    </row>
    <row r="105" spans="1:6" ht="76.5">
      <c r="A105" s="3" t="s">
        <v>123</v>
      </c>
      <c r="B105" s="21" t="s">
        <v>122</v>
      </c>
      <c r="C105" s="4">
        <f>C106+C107+C108</f>
        <v>1685.5</v>
      </c>
      <c r="D105" s="4">
        <f>D106+D107+D108</f>
        <v>1942.8999999999999</v>
      </c>
      <c r="E105" s="4">
        <f aca="true" t="shared" si="4" ref="E105:E114">D105/C105*100</f>
        <v>115.2714328092554</v>
      </c>
      <c r="F105" s="71"/>
    </row>
    <row r="106" spans="1:5" ht="32.25" customHeight="1">
      <c r="A106" s="5" t="s">
        <v>121</v>
      </c>
      <c r="B106" s="23" t="s">
        <v>120</v>
      </c>
      <c r="C106" s="15">
        <v>137</v>
      </c>
      <c r="D106" s="15">
        <v>141.8</v>
      </c>
      <c r="E106" s="15">
        <f t="shared" si="4"/>
        <v>103.50364963503651</v>
      </c>
    </row>
    <row r="107" spans="1:6" ht="25.5">
      <c r="A107" s="5" t="s">
        <v>119</v>
      </c>
      <c r="B107" s="23" t="s">
        <v>118</v>
      </c>
      <c r="C107" s="15">
        <v>1463.5</v>
      </c>
      <c r="D107" s="15">
        <v>1701.1</v>
      </c>
      <c r="E107" s="15">
        <f t="shared" si="4"/>
        <v>116.23505295524427</v>
      </c>
      <c r="F107" s="71"/>
    </row>
    <row r="108" spans="1:5" ht="25.5">
      <c r="A108" s="5" t="s">
        <v>117</v>
      </c>
      <c r="B108" s="23" t="s">
        <v>116</v>
      </c>
      <c r="C108" s="15">
        <v>85</v>
      </c>
      <c r="D108" s="15">
        <v>100</v>
      </c>
      <c r="E108" s="15">
        <f t="shared" si="4"/>
        <v>117.64705882352942</v>
      </c>
    </row>
    <row r="109" spans="1:6" s="8" customFormat="1" ht="41.25" customHeight="1">
      <c r="A109" s="3" t="s">
        <v>115</v>
      </c>
      <c r="B109" s="7" t="s">
        <v>114</v>
      </c>
      <c r="C109" s="4">
        <v>801.5</v>
      </c>
      <c r="D109" s="4">
        <v>786.1</v>
      </c>
      <c r="E109" s="4">
        <f t="shared" si="4"/>
        <v>98.07860262008734</v>
      </c>
      <c r="F109" s="67"/>
    </row>
    <row r="110" spans="1:6" s="8" customFormat="1" ht="25.5">
      <c r="A110" s="3" t="s">
        <v>113</v>
      </c>
      <c r="B110" s="7" t="s">
        <v>112</v>
      </c>
      <c r="C110" s="4">
        <f>C111+C112</f>
        <v>791</v>
      </c>
      <c r="D110" s="4">
        <f>D111+D112</f>
        <v>812.9</v>
      </c>
      <c r="E110" s="4">
        <f t="shared" si="4"/>
        <v>102.76864728192162</v>
      </c>
      <c r="F110" s="67"/>
    </row>
    <row r="111" spans="1:7" s="8" customFormat="1" ht="44.25" customHeight="1">
      <c r="A111" s="16" t="s">
        <v>111</v>
      </c>
      <c r="B111" s="6" t="s">
        <v>110</v>
      </c>
      <c r="C111" s="15">
        <v>100</v>
      </c>
      <c r="D111" s="15">
        <v>94</v>
      </c>
      <c r="E111" s="15">
        <f t="shared" si="4"/>
        <v>94</v>
      </c>
      <c r="F111" s="72"/>
      <c r="G111" s="73"/>
    </row>
    <row r="112" spans="1:7" ht="39" customHeight="1">
      <c r="A112" s="16" t="s">
        <v>109</v>
      </c>
      <c r="B112" s="6" t="s">
        <v>108</v>
      </c>
      <c r="C112" s="15">
        <v>691</v>
      </c>
      <c r="D112" s="15">
        <v>718.9</v>
      </c>
      <c r="E112" s="15">
        <f t="shared" si="4"/>
        <v>104.03762662807526</v>
      </c>
      <c r="F112" s="72"/>
      <c r="G112" s="41"/>
    </row>
    <row r="113" spans="1:7" ht="38.25">
      <c r="A113" s="3" t="s">
        <v>107</v>
      </c>
      <c r="B113" s="7" t="s">
        <v>106</v>
      </c>
      <c r="C113" s="4">
        <f>C114</f>
        <v>161</v>
      </c>
      <c r="D113" s="4">
        <f>D114</f>
        <v>164</v>
      </c>
      <c r="E113" s="15">
        <f t="shared" si="4"/>
        <v>101.86335403726707</v>
      </c>
      <c r="F113" s="63"/>
      <c r="G113" s="41"/>
    </row>
    <row r="114" spans="1:7" s="8" customFormat="1" ht="56.25" customHeight="1">
      <c r="A114" s="5" t="s">
        <v>105</v>
      </c>
      <c r="B114" s="6" t="s">
        <v>104</v>
      </c>
      <c r="C114" s="15">
        <v>161</v>
      </c>
      <c r="D114" s="15">
        <v>164</v>
      </c>
      <c r="E114" s="15">
        <f t="shared" si="4"/>
        <v>101.86335403726707</v>
      </c>
      <c r="F114" s="74"/>
      <c r="G114" s="73"/>
    </row>
    <row r="115" spans="1:7" ht="38.25">
      <c r="A115" s="3" t="s">
        <v>103</v>
      </c>
      <c r="B115" s="7" t="s">
        <v>102</v>
      </c>
      <c r="C115" s="4">
        <f>C116</f>
        <v>516.4</v>
      </c>
      <c r="D115" s="4">
        <f>D116</f>
        <v>593.5</v>
      </c>
      <c r="E115" s="4">
        <f aca="true" t="shared" si="5" ref="E115:E120">D115/C115*100</f>
        <v>114.93028659953526</v>
      </c>
      <c r="F115" s="63"/>
      <c r="G115" s="41"/>
    </row>
    <row r="116" spans="1:7" ht="51">
      <c r="A116" s="5" t="s">
        <v>101</v>
      </c>
      <c r="B116" s="6" t="s">
        <v>100</v>
      </c>
      <c r="C116" s="15">
        <v>516.4</v>
      </c>
      <c r="D116" s="15">
        <v>593.5</v>
      </c>
      <c r="E116" s="15">
        <f t="shared" si="5"/>
        <v>114.93028659953526</v>
      </c>
      <c r="F116" s="72"/>
      <c r="G116" s="41"/>
    </row>
    <row r="117" spans="1:6" s="8" customFormat="1" ht="51">
      <c r="A117" s="3" t="s">
        <v>99</v>
      </c>
      <c r="B117" s="7" t="s">
        <v>98</v>
      </c>
      <c r="C117" s="4">
        <v>1079</v>
      </c>
      <c r="D117" s="4">
        <v>1102.1</v>
      </c>
      <c r="E117" s="4">
        <f t="shared" si="5"/>
        <v>102.14087117701575</v>
      </c>
      <c r="F117" s="71"/>
    </row>
    <row r="118" spans="1:6" s="8" customFormat="1" ht="25.5">
      <c r="A118" s="3" t="s">
        <v>97</v>
      </c>
      <c r="B118" s="7" t="s">
        <v>96</v>
      </c>
      <c r="C118" s="4">
        <f>C119</f>
        <v>5850</v>
      </c>
      <c r="D118" s="4">
        <f>D119</f>
        <v>5877</v>
      </c>
      <c r="E118" s="4">
        <f t="shared" si="5"/>
        <v>100.46153846153847</v>
      </c>
      <c r="F118" s="67"/>
    </row>
    <row r="119" spans="1:6" ht="38.25">
      <c r="A119" s="5" t="s">
        <v>95</v>
      </c>
      <c r="B119" s="6" t="s">
        <v>94</v>
      </c>
      <c r="C119" s="15">
        <v>5850</v>
      </c>
      <c r="D119" s="15">
        <v>5877</v>
      </c>
      <c r="E119" s="15">
        <f t="shared" si="5"/>
        <v>100.46153846153847</v>
      </c>
      <c r="F119" s="71"/>
    </row>
    <row r="120" spans="1:5" ht="21.75" customHeight="1">
      <c r="A120" s="2" t="s">
        <v>93</v>
      </c>
      <c r="B120" s="26" t="s">
        <v>92</v>
      </c>
      <c r="C120" s="12">
        <f>C123+C121</f>
        <v>92.5</v>
      </c>
      <c r="D120" s="12">
        <f>D123+D121</f>
        <v>82.8</v>
      </c>
      <c r="E120" s="30">
        <f t="shared" si="5"/>
        <v>89.51351351351352</v>
      </c>
    </row>
    <row r="121" spans="1:5" ht="12.75">
      <c r="A121" s="3" t="s">
        <v>302</v>
      </c>
      <c r="B121" s="27" t="s">
        <v>303</v>
      </c>
      <c r="C121" s="4">
        <f>C122</f>
        <v>0</v>
      </c>
      <c r="D121" s="4">
        <f>D122</f>
        <v>-9.7</v>
      </c>
      <c r="E121" s="15">
        <v>0</v>
      </c>
    </row>
    <row r="122" spans="1:5" ht="12.75">
      <c r="A122" s="3" t="s">
        <v>304</v>
      </c>
      <c r="B122" s="27" t="s">
        <v>305</v>
      </c>
      <c r="C122" s="4">
        <v>0</v>
      </c>
      <c r="D122" s="4">
        <v>-9.7</v>
      </c>
      <c r="E122" s="15">
        <v>0</v>
      </c>
    </row>
    <row r="123" spans="1:5" ht="12.75">
      <c r="A123" s="3" t="s">
        <v>91</v>
      </c>
      <c r="B123" s="27" t="s">
        <v>90</v>
      </c>
      <c r="C123" s="4">
        <f>C124</f>
        <v>92.5</v>
      </c>
      <c r="D123" s="4">
        <f>D124</f>
        <v>92.5</v>
      </c>
      <c r="E123" s="15">
        <f>D123/C123*100</f>
        <v>100</v>
      </c>
    </row>
    <row r="124" spans="1:5" ht="12.75">
      <c r="A124" s="5" t="s">
        <v>89</v>
      </c>
      <c r="B124" s="28" t="s">
        <v>88</v>
      </c>
      <c r="C124" s="15">
        <v>92.5</v>
      </c>
      <c r="D124" s="15">
        <v>92.5</v>
      </c>
      <c r="E124" s="15">
        <f>D124/C124*100</f>
        <v>100</v>
      </c>
    </row>
    <row r="125" spans="1:5" ht="25.5" customHeight="1">
      <c r="A125" s="2" t="s">
        <v>87</v>
      </c>
      <c r="B125" s="1" t="s">
        <v>86</v>
      </c>
      <c r="C125" s="12">
        <f>C126+C165+C172+C168</f>
        <v>2610519.7</v>
      </c>
      <c r="D125" s="12">
        <f>D126+D165+D172+D168</f>
        <v>2594785.7</v>
      </c>
      <c r="E125" s="12">
        <f aca="true" t="shared" si="6" ref="E125:E133">D125/C125*100</f>
        <v>99.39728476287691</v>
      </c>
    </row>
    <row r="126" spans="1:5" ht="25.5">
      <c r="A126" s="3" t="s">
        <v>85</v>
      </c>
      <c r="B126" s="7" t="s">
        <v>84</v>
      </c>
      <c r="C126" s="4">
        <f>C127+C134+C149+C162</f>
        <v>2558426.9000000004</v>
      </c>
      <c r="D126" s="4">
        <f>D127+D134+D149+D162</f>
        <v>2542691.6</v>
      </c>
      <c r="E126" s="4">
        <f t="shared" si="6"/>
        <v>99.38496190764722</v>
      </c>
    </row>
    <row r="127" spans="1:5" ht="32.25" customHeight="1">
      <c r="A127" s="2" t="s">
        <v>83</v>
      </c>
      <c r="B127" s="1" t="s">
        <v>82</v>
      </c>
      <c r="C127" s="12">
        <f>C128+C130+C132</f>
        <v>499768.5</v>
      </c>
      <c r="D127" s="12">
        <f>D128+D130+D132</f>
        <v>499768.5</v>
      </c>
      <c r="E127" s="12">
        <f t="shared" si="6"/>
        <v>100</v>
      </c>
    </row>
    <row r="128" spans="1:5" ht="12.75">
      <c r="A128" s="3" t="s">
        <v>81</v>
      </c>
      <c r="B128" s="7" t="s">
        <v>80</v>
      </c>
      <c r="C128" s="4">
        <f>SUM(C129:C129)</f>
        <v>450003</v>
      </c>
      <c r="D128" s="4">
        <f>SUM(D129:D129)</f>
        <v>450003</v>
      </c>
      <c r="E128" s="4">
        <f t="shared" si="6"/>
        <v>100</v>
      </c>
    </row>
    <row r="129" spans="1:5" ht="25.5">
      <c r="A129" s="5" t="s">
        <v>79</v>
      </c>
      <c r="B129" s="6" t="s">
        <v>78</v>
      </c>
      <c r="C129" s="15">
        <v>450003</v>
      </c>
      <c r="D129" s="15">
        <v>450003</v>
      </c>
      <c r="E129" s="15">
        <f t="shared" si="6"/>
        <v>100</v>
      </c>
    </row>
    <row r="130" spans="1:6" s="8" customFormat="1" ht="25.5">
      <c r="A130" s="3" t="s">
        <v>77</v>
      </c>
      <c r="B130" s="7" t="s">
        <v>76</v>
      </c>
      <c r="C130" s="4">
        <f>SUM(C131)</f>
        <v>31994.2</v>
      </c>
      <c r="D130" s="4">
        <f>SUM(D131)</f>
        <v>31994.2</v>
      </c>
      <c r="E130" s="4">
        <f t="shared" si="6"/>
        <v>100</v>
      </c>
      <c r="F130" s="67"/>
    </row>
    <row r="131" spans="1:5" ht="25.5">
      <c r="A131" s="5" t="s">
        <v>75</v>
      </c>
      <c r="B131" s="6" t="s">
        <v>74</v>
      </c>
      <c r="C131" s="15">
        <v>31994.2</v>
      </c>
      <c r="D131" s="15">
        <v>31994.2</v>
      </c>
      <c r="E131" s="15">
        <f t="shared" si="6"/>
        <v>100</v>
      </c>
    </row>
    <row r="132" spans="1:5" ht="12.75">
      <c r="A132" s="3" t="s">
        <v>73</v>
      </c>
      <c r="B132" s="7" t="s">
        <v>72</v>
      </c>
      <c r="C132" s="4">
        <f>SUM(C133)</f>
        <v>17771.3</v>
      </c>
      <c r="D132" s="4">
        <f>SUM(D133)</f>
        <v>17771.3</v>
      </c>
      <c r="E132" s="4">
        <f t="shared" si="6"/>
        <v>100</v>
      </c>
    </row>
    <row r="133" spans="1:5" ht="12.75">
      <c r="A133" s="5" t="s">
        <v>71</v>
      </c>
      <c r="B133" s="6" t="s">
        <v>70</v>
      </c>
      <c r="C133" s="15">
        <v>17771.3</v>
      </c>
      <c r="D133" s="15">
        <v>17771.3</v>
      </c>
      <c r="E133" s="15">
        <f t="shared" si="6"/>
        <v>100</v>
      </c>
    </row>
    <row r="134" spans="1:5" ht="34.5" customHeight="1">
      <c r="A134" s="2" t="s">
        <v>69</v>
      </c>
      <c r="B134" s="1" t="s">
        <v>68</v>
      </c>
      <c r="C134" s="12">
        <f>C139+C147+C135+C137+C143+C145+C141</f>
        <v>744494.7000000001</v>
      </c>
      <c r="D134" s="12">
        <f>D139+D147+D135+D137+D143+D145+D141</f>
        <v>736132.9</v>
      </c>
      <c r="E134" s="12">
        <f>D134/C134*100</f>
        <v>98.87684895540558</v>
      </c>
    </row>
    <row r="135" spans="1:5" ht="51">
      <c r="A135" s="17" t="s">
        <v>67</v>
      </c>
      <c r="B135" s="29" t="s">
        <v>66</v>
      </c>
      <c r="C135" s="22">
        <f>SUM(C136)</f>
        <v>23003.8</v>
      </c>
      <c r="D135" s="22">
        <f>SUM(D136)</f>
        <v>22941.4</v>
      </c>
      <c r="E135" s="4">
        <f>D135/C135*100</f>
        <v>99.72874046896601</v>
      </c>
    </row>
    <row r="136" spans="1:6" ht="51">
      <c r="A136" s="5" t="s">
        <v>65</v>
      </c>
      <c r="B136" s="6" t="s">
        <v>64</v>
      </c>
      <c r="C136" s="15">
        <v>23003.8</v>
      </c>
      <c r="D136" s="15">
        <v>22941.4</v>
      </c>
      <c r="E136" s="15">
        <f>D136/C136*100</f>
        <v>99.72874046896601</v>
      </c>
      <c r="F136" s="72"/>
    </row>
    <row r="137" spans="1:5" ht="19.5" customHeight="1">
      <c r="A137" s="3" t="s">
        <v>63</v>
      </c>
      <c r="B137" s="29" t="s">
        <v>62</v>
      </c>
      <c r="C137" s="4">
        <f>C138</f>
        <v>0</v>
      </c>
      <c r="D137" s="4">
        <f>D138</f>
        <v>0</v>
      </c>
      <c r="E137" s="15">
        <v>0</v>
      </c>
    </row>
    <row r="138" spans="1:5" ht="25.5">
      <c r="A138" s="5" t="s">
        <v>61</v>
      </c>
      <c r="B138" s="6" t="s">
        <v>60</v>
      </c>
      <c r="C138" s="15">
        <v>0</v>
      </c>
      <c r="D138" s="15">
        <v>0</v>
      </c>
      <c r="E138" s="15">
        <v>0</v>
      </c>
    </row>
    <row r="139" spans="1:5" ht="33" customHeight="1">
      <c r="A139" s="3" t="s">
        <v>59</v>
      </c>
      <c r="B139" s="7" t="s">
        <v>58</v>
      </c>
      <c r="C139" s="4">
        <f>C140</f>
        <v>10063.1</v>
      </c>
      <c r="D139" s="4">
        <f>D140</f>
        <v>9665.1</v>
      </c>
      <c r="E139" s="4">
        <f aca="true" t="shared" si="7" ref="E139:E153">D139/C139*100</f>
        <v>96.04495632558555</v>
      </c>
    </row>
    <row r="140" spans="1:5" ht="34.5" customHeight="1">
      <c r="A140" s="5" t="s">
        <v>57</v>
      </c>
      <c r="B140" s="6" t="s">
        <v>56</v>
      </c>
      <c r="C140" s="15">
        <v>10063.1</v>
      </c>
      <c r="D140" s="15">
        <v>9665.1</v>
      </c>
      <c r="E140" s="15">
        <f t="shared" si="7"/>
        <v>96.04495632558555</v>
      </c>
    </row>
    <row r="141" spans="1:5" ht="34.5" customHeight="1">
      <c r="A141" s="49" t="s">
        <v>316</v>
      </c>
      <c r="B141" s="50" t="s">
        <v>317</v>
      </c>
      <c r="C141" s="51">
        <f>C142</f>
        <v>9313.1</v>
      </c>
      <c r="D141" s="51">
        <f>D142</f>
        <v>9313.1</v>
      </c>
      <c r="E141" s="15">
        <f t="shared" si="7"/>
        <v>100</v>
      </c>
    </row>
    <row r="142" spans="1:7" ht="34.5" customHeight="1">
      <c r="A142" s="5" t="s">
        <v>319</v>
      </c>
      <c r="B142" s="52" t="s">
        <v>318</v>
      </c>
      <c r="C142" s="15">
        <v>9313.1</v>
      </c>
      <c r="D142" s="15">
        <v>9313.1</v>
      </c>
      <c r="E142" s="15">
        <f t="shared" si="7"/>
        <v>100</v>
      </c>
      <c r="G142" s="47"/>
    </row>
    <row r="143" spans="1:5" ht="12.75">
      <c r="A143" s="3" t="s">
        <v>55</v>
      </c>
      <c r="B143" s="7" t="s">
        <v>54</v>
      </c>
      <c r="C143" s="4">
        <f>C144</f>
        <v>77.8</v>
      </c>
      <c r="D143" s="4">
        <f>D144</f>
        <v>77.8</v>
      </c>
      <c r="E143" s="4">
        <f t="shared" si="7"/>
        <v>100</v>
      </c>
    </row>
    <row r="144" spans="1:5" ht="25.5">
      <c r="A144" s="5" t="s">
        <v>306</v>
      </c>
      <c r="B144" s="6" t="s">
        <v>53</v>
      </c>
      <c r="C144" s="15">
        <v>77.8</v>
      </c>
      <c r="D144" s="15">
        <v>77.8</v>
      </c>
      <c r="E144" s="15">
        <f t="shared" si="7"/>
        <v>100</v>
      </c>
    </row>
    <row r="145" spans="1:5" ht="38.25">
      <c r="A145" s="3" t="s">
        <v>307</v>
      </c>
      <c r="B145" s="7" t="s">
        <v>308</v>
      </c>
      <c r="C145" s="4">
        <f>C146</f>
        <v>9226.4</v>
      </c>
      <c r="D145" s="4">
        <f>D146</f>
        <v>9226.4</v>
      </c>
      <c r="E145" s="4">
        <f t="shared" si="7"/>
        <v>100</v>
      </c>
    </row>
    <row r="146" spans="1:5" ht="51">
      <c r="A146" s="5" t="s">
        <v>309</v>
      </c>
      <c r="B146" s="6" t="s">
        <v>310</v>
      </c>
      <c r="C146" s="15">
        <v>9226.4</v>
      </c>
      <c r="D146" s="15">
        <v>9226.4</v>
      </c>
      <c r="E146" s="15">
        <f t="shared" si="7"/>
        <v>100</v>
      </c>
    </row>
    <row r="147" spans="1:5" ht="12.75">
      <c r="A147" s="3" t="s">
        <v>52</v>
      </c>
      <c r="B147" s="7" t="s">
        <v>51</v>
      </c>
      <c r="C147" s="4">
        <f>C148</f>
        <v>692810.5</v>
      </c>
      <c r="D147" s="4">
        <f>D148</f>
        <v>684909.1</v>
      </c>
      <c r="E147" s="4">
        <f t="shared" si="7"/>
        <v>98.85951497559577</v>
      </c>
    </row>
    <row r="148" spans="1:5" ht="18" customHeight="1">
      <c r="A148" s="5" t="s">
        <v>50</v>
      </c>
      <c r="B148" s="6" t="s">
        <v>49</v>
      </c>
      <c r="C148" s="15">
        <v>692810.5</v>
      </c>
      <c r="D148" s="15">
        <v>684909.1</v>
      </c>
      <c r="E148" s="15">
        <f t="shared" si="7"/>
        <v>98.85951497559577</v>
      </c>
    </row>
    <row r="149" spans="1:5" ht="36" customHeight="1">
      <c r="A149" s="2" t="s">
        <v>48</v>
      </c>
      <c r="B149" s="1" t="s">
        <v>47</v>
      </c>
      <c r="C149" s="12">
        <f>SUM(C150+C152+C154+C156+C158+C160)</f>
        <v>1271305</v>
      </c>
      <c r="D149" s="12">
        <f>SUM(D150+D152+D154+D156+D158+D160)</f>
        <v>1263999</v>
      </c>
      <c r="E149" s="12">
        <f t="shared" si="7"/>
        <v>99.42531493229399</v>
      </c>
    </row>
    <row r="150" spans="1:5" ht="25.5">
      <c r="A150" s="3" t="s">
        <v>46</v>
      </c>
      <c r="B150" s="7" t="s">
        <v>45</v>
      </c>
      <c r="C150" s="4">
        <f>SUM(C151)</f>
        <v>1206794.6</v>
      </c>
      <c r="D150" s="4">
        <f>SUM(D151)</f>
        <v>1200246.2</v>
      </c>
      <c r="E150" s="4">
        <f t="shared" si="7"/>
        <v>99.45737244763939</v>
      </c>
    </row>
    <row r="151" spans="1:5" ht="25.5">
      <c r="A151" s="5" t="s">
        <v>44</v>
      </c>
      <c r="B151" s="6" t="s">
        <v>43</v>
      </c>
      <c r="C151" s="15">
        <v>1206794.6</v>
      </c>
      <c r="D151" s="15">
        <v>1200246.2</v>
      </c>
      <c r="E151" s="15">
        <f t="shared" si="7"/>
        <v>99.45737244763939</v>
      </c>
    </row>
    <row r="152" spans="1:5" ht="51">
      <c r="A152" s="3" t="s">
        <v>42</v>
      </c>
      <c r="B152" s="7" t="s">
        <v>41</v>
      </c>
      <c r="C152" s="4">
        <f>C153</f>
        <v>31924</v>
      </c>
      <c r="D152" s="4">
        <f>D153</f>
        <v>31225.5</v>
      </c>
      <c r="E152" s="4">
        <f t="shared" si="7"/>
        <v>97.81199097857412</v>
      </c>
    </row>
    <row r="153" spans="1:5" ht="63.75">
      <c r="A153" s="5" t="s">
        <v>40</v>
      </c>
      <c r="B153" s="6" t="s">
        <v>39</v>
      </c>
      <c r="C153" s="15">
        <v>31924</v>
      </c>
      <c r="D153" s="15">
        <v>31225.5</v>
      </c>
      <c r="E153" s="15">
        <f t="shared" si="7"/>
        <v>97.81199097857412</v>
      </c>
    </row>
    <row r="154" spans="1:5" ht="51">
      <c r="A154" s="3" t="s">
        <v>38</v>
      </c>
      <c r="B154" s="7" t="s">
        <v>37</v>
      </c>
      <c r="C154" s="4">
        <f>C155</f>
        <v>24095.2</v>
      </c>
      <c r="D154" s="4">
        <f>D155</f>
        <v>24095.2</v>
      </c>
      <c r="E154" s="4">
        <f aca="true" t="shared" si="8" ref="E154:E167">D154/C154*100</f>
        <v>100</v>
      </c>
    </row>
    <row r="155" spans="1:5" ht="51">
      <c r="A155" s="5" t="s">
        <v>36</v>
      </c>
      <c r="B155" s="6" t="s">
        <v>35</v>
      </c>
      <c r="C155" s="15">
        <v>24095.2</v>
      </c>
      <c r="D155" s="15">
        <v>24095.2</v>
      </c>
      <c r="E155" s="15">
        <f t="shared" si="8"/>
        <v>100</v>
      </c>
    </row>
    <row r="156" spans="1:5" ht="38.25">
      <c r="A156" s="3" t="s">
        <v>34</v>
      </c>
      <c r="B156" s="7" t="s">
        <v>33</v>
      </c>
      <c r="C156" s="4">
        <f>C157</f>
        <v>62</v>
      </c>
      <c r="D156" s="4">
        <f>D157</f>
        <v>14.8</v>
      </c>
      <c r="E156" s="4">
        <f t="shared" si="8"/>
        <v>23.870967741935484</v>
      </c>
    </row>
    <row r="157" spans="1:5" ht="51">
      <c r="A157" s="5" t="s">
        <v>32</v>
      </c>
      <c r="B157" s="6" t="s">
        <v>31</v>
      </c>
      <c r="C157" s="15">
        <v>62</v>
      </c>
      <c r="D157" s="15">
        <v>14.8</v>
      </c>
      <c r="E157" s="15">
        <f t="shared" si="8"/>
        <v>23.870967741935484</v>
      </c>
    </row>
    <row r="158" spans="1:5" ht="63.75">
      <c r="A158" s="3" t="s">
        <v>30</v>
      </c>
      <c r="B158" s="7" t="s">
        <v>29</v>
      </c>
      <c r="C158" s="4">
        <f>SUM(C159)</f>
        <v>1728.2</v>
      </c>
      <c r="D158" s="4">
        <f>SUM(D159)</f>
        <v>1728.2</v>
      </c>
      <c r="E158" s="4">
        <f t="shared" si="8"/>
        <v>100</v>
      </c>
    </row>
    <row r="159" spans="1:5" ht="63.75">
      <c r="A159" s="5" t="s">
        <v>28</v>
      </c>
      <c r="B159" s="6" t="s">
        <v>27</v>
      </c>
      <c r="C159" s="15">
        <v>1728.2</v>
      </c>
      <c r="D159" s="15">
        <v>1728.2</v>
      </c>
      <c r="E159" s="15">
        <f t="shared" si="8"/>
        <v>100</v>
      </c>
    </row>
    <row r="160" spans="1:5" ht="25.5">
      <c r="A160" s="3" t="s">
        <v>26</v>
      </c>
      <c r="B160" s="7" t="s">
        <v>25</v>
      </c>
      <c r="C160" s="4">
        <f>C161</f>
        <v>6701</v>
      </c>
      <c r="D160" s="4">
        <f>D161</f>
        <v>6689.1</v>
      </c>
      <c r="E160" s="4">
        <f t="shared" si="8"/>
        <v>99.8224145649903</v>
      </c>
    </row>
    <row r="161" spans="1:5" ht="25.5">
      <c r="A161" s="5" t="s">
        <v>24</v>
      </c>
      <c r="B161" s="6" t="s">
        <v>23</v>
      </c>
      <c r="C161" s="15">
        <v>6701</v>
      </c>
      <c r="D161" s="15">
        <v>6689.1</v>
      </c>
      <c r="E161" s="15">
        <f t="shared" si="8"/>
        <v>99.8224145649903</v>
      </c>
    </row>
    <row r="162" spans="1:5" ht="21.75" customHeight="1">
      <c r="A162" s="2" t="s">
        <v>22</v>
      </c>
      <c r="B162" s="1" t="s">
        <v>21</v>
      </c>
      <c r="C162" s="12">
        <f>C163</f>
        <v>42858.7</v>
      </c>
      <c r="D162" s="12">
        <f>D163</f>
        <v>42791.2</v>
      </c>
      <c r="E162" s="30">
        <f t="shared" si="8"/>
        <v>99.84250572229209</v>
      </c>
    </row>
    <row r="163" spans="1:5" ht="12.75">
      <c r="A163" s="3" t="s">
        <v>20</v>
      </c>
      <c r="B163" s="7" t="s">
        <v>19</v>
      </c>
      <c r="C163" s="4">
        <f>SUM(C164)</f>
        <v>42858.7</v>
      </c>
      <c r="D163" s="4">
        <f>SUM(D164)</f>
        <v>42791.2</v>
      </c>
      <c r="E163" s="4">
        <f t="shared" si="8"/>
        <v>99.84250572229209</v>
      </c>
    </row>
    <row r="164" spans="1:5" ht="25.5">
      <c r="A164" s="5" t="s">
        <v>18</v>
      </c>
      <c r="B164" s="31" t="s">
        <v>17</v>
      </c>
      <c r="C164" s="15">
        <v>42858.7</v>
      </c>
      <c r="D164" s="15">
        <v>42791.2</v>
      </c>
      <c r="E164" s="15">
        <f t="shared" si="8"/>
        <v>99.84250572229209</v>
      </c>
    </row>
    <row r="165" spans="1:5" ht="24" customHeight="1">
      <c r="A165" s="2" t="s">
        <v>16</v>
      </c>
      <c r="B165" s="1" t="s">
        <v>15</v>
      </c>
      <c r="C165" s="12">
        <f>C166</f>
        <v>55186.8</v>
      </c>
      <c r="D165" s="12">
        <f>D166</f>
        <v>55188.1</v>
      </c>
      <c r="E165" s="12">
        <f t="shared" si="8"/>
        <v>100.00235563576796</v>
      </c>
    </row>
    <row r="166" spans="1:5" ht="12.75">
      <c r="A166" s="3" t="s">
        <v>14</v>
      </c>
      <c r="B166" s="7" t="s">
        <v>13</v>
      </c>
      <c r="C166" s="4">
        <f>C167</f>
        <v>55186.8</v>
      </c>
      <c r="D166" s="4">
        <f>D167</f>
        <v>55188.1</v>
      </c>
      <c r="E166" s="4">
        <f t="shared" si="8"/>
        <v>100.00235563576796</v>
      </c>
    </row>
    <row r="167" spans="1:5" ht="20.25" customHeight="1">
      <c r="A167" s="5" t="s">
        <v>12</v>
      </c>
      <c r="B167" s="6" t="s">
        <v>11</v>
      </c>
      <c r="C167" s="15">
        <v>55186.8</v>
      </c>
      <c r="D167" s="15">
        <v>55188.1</v>
      </c>
      <c r="E167" s="15">
        <f t="shared" si="8"/>
        <v>100.00235563576796</v>
      </c>
    </row>
    <row r="168" spans="1:5" ht="86.25" customHeight="1">
      <c r="A168" s="2" t="s">
        <v>10</v>
      </c>
      <c r="B168" s="1" t="s">
        <v>9</v>
      </c>
      <c r="C168" s="12">
        <f>C169</f>
        <v>0</v>
      </c>
      <c r="D168" s="12">
        <f>D169</f>
        <v>0</v>
      </c>
      <c r="E168" s="12">
        <v>0</v>
      </c>
    </row>
    <row r="169" spans="1:5" ht="51">
      <c r="A169" s="3" t="s">
        <v>8</v>
      </c>
      <c r="B169" s="7" t="s">
        <v>7</v>
      </c>
      <c r="C169" s="4">
        <v>0</v>
      </c>
      <c r="D169" s="4">
        <f>D170</f>
        <v>0</v>
      </c>
      <c r="E169" s="15">
        <v>0</v>
      </c>
    </row>
    <row r="170" spans="1:5" ht="32.25" customHeight="1">
      <c r="A170" s="5" t="s">
        <v>6</v>
      </c>
      <c r="B170" s="6" t="s">
        <v>5</v>
      </c>
      <c r="C170" s="15">
        <v>0</v>
      </c>
      <c r="D170" s="15">
        <v>0</v>
      </c>
      <c r="E170" s="15">
        <v>0</v>
      </c>
    </row>
    <row r="171" spans="1:5" ht="41.25" customHeight="1">
      <c r="A171" s="2" t="s">
        <v>4</v>
      </c>
      <c r="B171" s="1" t="s">
        <v>3</v>
      </c>
      <c r="C171" s="12">
        <f>C172</f>
        <v>-3094</v>
      </c>
      <c r="D171" s="12">
        <f>D172</f>
        <v>-3094</v>
      </c>
      <c r="E171" s="12">
        <f>D171/C171*100</f>
        <v>100</v>
      </c>
    </row>
    <row r="172" spans="1:5" ht="43.5" customHeight="1">
      <c r="A172" s="3" t="s">
        <v>2</v>
      </c>
      <c r="B172" s="7" t="s">
        <v>1</v>
      </c>
      <c r="C172" s="48">
        <v>-3094</v>
      </c>
      <c r="D172" s="4">
        <v>-3094</v>
      </c>
      <c r="E172" s="4">
        <f>D172/C172*100</f>
        <v>100</v>
      </c>
    </row>
    <row r="173" spans="1:5" s="46" customFormat="1" ht="24" customHeight="1">
      <c r="A173" s="35" t="s">
        <v>0</v>
      </c>
      <c r="B173" s="36"/>
      <c r="C173" s="37">
        <f>C10+C125</f>
        <v>3402733.2</v>
      </c>
      <c r="D173" s="37">
        <f>D10+D125</f>
        <v>3406507.3000000003</v>
      </c>
      <c r="E173" s="37">
        <f>D173/C173*100</f>
        <v>100.1109137795464</v>
      </c>
    </row>
    <row r="174" ht="30" customHeight="1">
      <c r="D174" s="56"/>
    </row>
  </sheetData>
  <sheetProtection/>
  <mergeCells count="5">
    <mergeCell ref="A6:E6"/>
    <mergeCell ref="C2:E2"/>
    <mergeCell ref="C1:E1"/>
    <mergeCell ref="C3:E3"/>
    <mergeCell ref="C4:E4"/>
  </mergeCells>
  <printOptions/>
  <pageMargins left="0.7086614173228347" right="0.1968503937007874" top="0.2755905511811024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2019-04-27T09:18:33Z</dcterms:modified>
  <cp:category/>
  <cp:version/>
  <cp:contentType/>
  <cp:contentStatus/>
</cp:coreProperties>
</file>