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105" windowWidth="14805" windowHeight="8010"/>
  </bookViews>
  <sheets>
    <sheet name="доходы" sheetId="4" r:id="rId1"/>
    <sheet name="расходы" sheetId="2" r:id="rId2"/>
  </sheets>
  <definedNames>
    <definedName name="_xlnm.Print_Titles" localSheetId="1">расходы!$1:$2</definedName>
  </definedNames>
  <calcPr calcId="125725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N27" i="4"/>
  <c r="M27"/>
  <c r="M25"/>
  <c r="N25" s="1"/>
  <c r="I25"/>
  <c r="H25"/>
  <c r="G25"/>
  <c r="N24"/>
  <c r="M20"/>
  <c r="L20"/>
  <c r="K20"/>
  <c r="J20"/>
  <c r="M19"/>
  <c r="N19" s="1"/>
  <c r="I19"/>
  <c r="H19"/>
  <c r="G19"/>
  <c r="N16"/>
  <c r="M15"/>
  <c r="L15"/>
  <c r="K15"/>
  <c r="J15"/>
  <c r="M14"/>
  <c r="L14"/>
  <c r="K14"/>
  <c r="J14"/>
  <c r="M13"/>
  <c r="L13"/>
  <c r="K13"/>
  <c r="J13"/>
  <c r="M12"/>
  <c r="M4" i="2"/>
  <c r="M5"/>
  <c r="M7"/>
  <c r="M6"/>
  <c r="N6"/>
  <c r="N7"/>
  <c r="M11"/>
  <c r="N5" l="1"/>
  <c r="N11" l="1"/>
  <c r="M13"/>
  <c r="K13"/>
  <c r="L13"/>
  <c r="L6"/>
  <c r="K6"/>
  <c r="I11"/>
  <c r="H11"/>
  <c r="G11"/>
  <c r="N3" l="1"/>
  <c r="M3"/>
  <c r="J6"/>
  <c r="G6" l="1"/>
  <c r="L7" l="1"/>
  <c r="K7"/>
  <c r="J7"/>
  <c r="J5" s="1"/>
  <c r="K11"/>
  <c r="J11"/>
  <c r="L11"/>
  <c r="I7" l="1"/>
  <c r="L5"/>
  <c r="I5" s="1"/>
  <c r="H7"/>
  <c r="K5"/>
  <c r="H5" s="1"/>
  <c r="G7"/>
  <c r="G5"/>
  <c r="H6"/>
  <c r="I6"/>
  <c r="J13"/>
  <c r="L4" l="1"/>
  <c r="J4"/>
  <c r="K4"/>
</calcChain>
</file>

<file path=xl/sharedStrings.xml><?xml version="1.0" encoding="utf-8"?>
<sst xmlns="http://schemas.openxmlformats.org/spreadsheetml/2006/main" count="215" uniqueCount="165">
  <si>
    <t>Наименование мероприятия</t>
  </si>
  <si>
    <t>Целевой показатель</t>
  </si>
  <si>
    <t>2. Мероприятия по оптимизации расходов бюджета муниципального образования</t>
  </si>
  <si>
    <t>2017 год</t>
  </si>
  <si>
    <t>2018 год</t>
  </si>
  <si>
    <t>2019 год</t>
  </si>
  <si>
    <t>№ п/п</t>
  </si>
  <si>
    <t xml:space="preserve">Ответственный исполнитель </t>
  </si>
  <si>
    <t>Срок исполнения  мероприятия</t>
  </si>
  <si>
    <t>Проект нормативного правового акта или иной документ</t>
  </si>
  <si>
    <t>Значение целевого показателя</t>
  </si>
  <si>
    <t>Планируемый (ожидаемый) бюджетный эффект от реализации мероприятий (тыс.рублей)</t>
  </si>
  <si>
    <t>Итого по расходам, в том числе</t>
  </si>
  <si>
    <t>2.1.</t>
  </si>
  <si>
    <t>оптимизация расходов бюджета городского округа город Урай, %</t>
  </si>
  <si>
    <t>2.1.1.</t>
  </si>
  <si>
    <t xml:space="preserve">в результате cокращения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  </t>
  </si>
  <si>
    <t>2.1.2.</t>
  </si>
  <si>
    <t xml:space="preserve">в результате оптимизации лимитов потребления топливно-энергетических ресурсов муниципальных учреждений, обеспечение энергоэффективности в бюджетном секторе </t>
  </si>
  <si>
    <t>оптимизация расходов бюджета городского округа город Урай,%</t>
  </si>
  <si>
    <t>2.2.</t>
  </si>
  <si>
    <t>Проведение мероприятий, направленных на расширение перечня и объемов платных услуг, оказываемых муниципальными учреждениями в соответствии с их уставами</t>
  </si>
  <si>
    <t>увеличение объема платных услуг ежегодно, тыс.рублей</t>
  </si>
  <si>
    <t>3.  Мероприятия по сокращению муниципального долга и расходов на его обслуживание</t>
  </si>
  <si>
    <t>Итого, в том числе</t>
  </si>
  <si>
    <t>3.1</t>
  </si>
  <si>
    <t>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</t>
  </si>
  <si>
    <t>отношение муниципального долга к доходам бюджета города без учета безвозмездных поступлений  по дополнительным нормативам отчислений, %</t>
  </si>
  <si>
    <t>не более 10,0</t>
  </si>
  <si>
    <t>3.2</t>
  </si>
  <si>
    <t>Установление уровня долговой нагрузки на бюджет города по ежегодному погашению долговых обязательств на уровне, не превышающем 10%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</t>
  </si>
  <si>
    <t>Постановление администрации города Урай от 08.04.2015 №1242 "Об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Урай"</t>
  </si>
  <si>
    <t>отношение годового объема погашения долговых обязательств к суммарному годовому объему доходов бюджета города без учета безвозмездных поступлений  по дополнительным нормативам отчислений , %</t>
  </si>
  <si>
    <t>3.3</t>
  </si>
  <si>
    <t>Установление предельного годового объема расходов на обслуживание муниципального долга не более 1,0 % от общего годового объема расходов бюджета города, за исключением расходов, осуществляемых за счет субвенций</t>
  </si>
  <si>
    <t>отношение годового объема расходов на обслуживание муниципального долга к общему годовому объему расходов бюджета города, за исключением расходов, осуществляемых за счет субвенций, %</t>
  </si>
  <si>
    <t>не более 1,0</t>
  </si>
  <si>
    <t>2017-2019 годы</t>
  </si>
  <si>
    <t>Проекты постановлений администрации города Урай "Об утверждении стоимости платных услуг"</t>
  </si>
  <si>
    <t>Основные направления бюджетной политики и основные направления  налоговой политики городского округа город Урай на 2017 год и на плановый период 2018 и 2019 годов</t>
  </si>
  <si>
    <t>2.1.3.</t>
  </si>
  <si>
    <t>сентябрь 2017 года</t>
  </si>
  <si>
    <t>сокращение численности бюджетных учреждений</t>
  </si>
  <si>
    <t>не более 15,0</t>
  </si>
  <si>
    <t>2.1.4.</t>
  </si>
  <si>
    <t xml:space="preserve">Реализация плана мероприятий (дорожная карта) по поддержке доступа немуниципальных организаций (коммерческих, некоммерческих) к предоставлению услуг в социальной сфере в городе Урай на 2016-2020 годы </t>
  </si>
  <si>
    <t xml:space="preserve">Постановление администрации города Урай от 20.10.2016 №3179 "О плане мероприятий (дорожная карта) по поддержке доступа немуниципальных организаций (коммерческих, некоммерческих) к предоставлению услуг в социальной сфере в городе Урай на 2016-2020 годы" </t>
  </si>
  <si>
    <t>Доля средств бюджета города Урай, выделяемых немуниципальным организациям, в том числе социально ориентированным некоммерческим орагнизациям, на предоставление услуг (работ) в общем объеме средств бюджета города Урай на предоставление услуг в социальной сфере,%</t>
  </si>
  <si>
    <t>2.1.5.</t>
  </si>
  <si>
    <t>Проект постановления администрации города "О внесении изменений в постановление администрации города Урай от 19.08.2011 №2355 "Об утверждении реестра муниципальных услуг"</t>
  </si>
  <si>
    <t>Реорганизация муниципальных бюджетных учреждений (путем объединения нескольких организаций)</t>
  </si>
  <si>
    <t>Проект постановления администрации города "О реорганизации учреждений городского округа город Урай"</t>
  </si>
  <si>
    <t>сокращение общего количества учреждений, ед.</t>
  </si>
  <si>
    <t>Передача муниципальных услуг черех МАУ "Многофункциональный центр предоставления государственных и муниципальных услуг»</t>
  </si>
  <si>
    <t>Сокращение расходов бюджета городского округа за исключением межбюджетных трансфертов, в том числе:</t>
  </si>
  <si>
    <t>Проекты Решений Думы города Урай "О внесении изменений в бюджет городского округа города Урай на 2017 год и на плановаый период 2018 и 2019 годы"</t>
  </si>
  <si>
    <t xml:space="preserve"> - сводно-аналитический отдел администрации города Урай,      - Управление образования администрации города Урай</t>
  </si>
  <si>
    <t xml:space="preserve"> - сводно-аналитический отдел администрации города Урай,       -  Управление образования администрации города Урай</t>
  </si>
  <si>
    <t xml:space="preserve"> -управление экономики, анализа и прогнозирования администрации города Урай</t>
  </si>
  <si>
    <t xml:space="preserve"> - управление по физической культуре, спорту и туризму,      - управление по культуре и молодежной политике,              - сводно-аналитический отдел администрации города Урай,        -Управление образования администрации города Урай, </t>
  </si>
  <si>
    <t xml:space="preserve"> - управление по культуре и молодежной политике</t>
  </si>
  <si>
    <t xml:space="preserve"> -управление экономики, анализа и прогнозирования администрации города Урай,                                       - сводно-аналитический отдел администрации города Урай,                                                           - Управление образования администрации города Урай                                                                                                 </t>
  </si>
  <si>
    <t xml:space="preserve"> - комитет по финансам администрации города Урай</t>
  </si>
  <si>
    <t>Обоснование исполнения мероприятия</t>
  </si>
  <si>
    <t>Полученный бюджетный эффект на 01.01.2018</t>
  </si>
  <si>
    <t>Значение целевого показателя на 01.01.2018</t>
  </si>
  <si>
    <t xml:space="preserve">В отчетном периоде 2017 года проведено мероприятие по передачи одной муниципальной услуги «полного цикла» в МАУ "Многофункциональный центр предоставления государственных и муниципальных услуг" (далее –МАУ «МФЦ») в соответствии с постановлением администрации города Урай от 29.05.2017 №1430   «Об утверждении административного регламента предоставления муниципальной услуги «Постановка на учет детей для зачисления в муниципальные дошкольные образовательные организации, реализующие образовательную программу дошкольного образования (детские сады)». С 01 июня данная услуга оказывается в МАУ  «МФЦ». 
С июня 2017 по декабрь 2017 МАУ «МФЦ» данная услуга оказана  359 заявителям.
</t>
  </si>
  <si>
    <t xml:space="preserve">Доля средств бюджета города, выделенная немуниципальным организациям,  в том числе социально ориентированным некоммерческим организациям, на предоставление услуг (работ) в общем объеме средств бюджета города Урай на предоставление услуг в социальной сфере </t>
  </si>
  <si>
    <t>По состоянию на 01.01.2018 у муниципального образования  муниципальный долг отсутствует</t>
  </si>
  <si>
    <t>По состоянию на 01.01.2018, в виду отсутствия муниципального долга,  значение целевого показателя равно 0</t>
  </si>
  <si>
    <r>
      <t xml:space="preserve">По причине отсутствия необходимости привлечения заемных средств от кредитных организаций.  </t>
    </r>
    <r>
      <rPr>
        <b/>
        <sz val="12"/>
        <color theme="1"/>
        <rFont val="Times New Roman"/>
        <family val="1"/>
        <charset val="204"/>
      </rPr>
      <t xml:space="preserve">Бюджетный эффект за отчетный период составил 5935,1 тыс. рублей </t>
    </r>
  </si>
  <si>
    <r>
      <t>В отчетном периоде 2017 года проведены мероприятия, направленные на расширение перечня платных услуг, оказываемых муниципальными учреждениями. Утверждены тарифы на 15 новых услуги, а так же тарифы на 127 общеобразовательные (общеразвивающие) программы. В рамках оказания муниципальными учреждениями платных услуг получен б</t>
    </r>
    <r>
      <rPr>
        <b/>
        <sz val="12"/>
        <color theme="1"/>
        <rFont val="Times New Roman"/>
        <family val="1"/>
        <charset val="204"/>
      </rPr>
      <t>юджетный эффект за отчетный период                              6 470,1 тыс.рублей.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</si>
  <si>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Экономия средств, выявленная в результате проведенных конкурсных торгов на поставку услуг,а так же в результате проведения совместных аукционов. </t>
    </r>
    <r>
      <rPr>
        <b/>
        <sz val="12"/>
        <color theme="1"/>
        <rFont val="Times New Roman"/>
        <family val="1"/>
        <charset val="204"/>
      </rPr>
      <t>Бюджетный эффект за отчетный период составил 16647,6 тыс.рублей.</t>
    </r>
    <r>
      <rPr>
        <sz val="12"/>
        <color theme="1"/>
        <rFont val="Times New Roman"/>
        <family val="1"/>
        <charset val="204"/>
      </rPr>
      <t xml:space="preserve">
</t>
    </r>
  </si>
  <si>
    <r>
      <t>В отчетном периоде 2017 года продолжена реализация мероприятий по энергосбережению и повышению энергетической эффективности в городе Урай. В муниципальных учреждениях на постоянной основе осуществляется контроль за приборами потребления энергоносителей. В результате произошло снижение объемов потребления воды, тепловой и электрической энергии.</t>
    </r>
    <r>
      <rPr>
        <b/>
        <sz val="12"/>
        <color theme="1"/>
        <rFont val="Times New Roman"/>
        <family val="1"/>
        <charset val="204"/>
      </rPr>
      <t xml:space="preserve"> В целом экономия по коммунальным услугам за отчетный период составила -2353,0 тыс.рублей.       </t>
    </r>
  </si>
  <si>
    <t>Постановление администрации города Урай от 08.11.2017 №3238 «О ликвидации муниципального бюджетного учреждения «Молодежный центр» (реализация мероприятия с переходящим исполнением на 2018 год)</t>
  </si>
  <si>
    <t xml:space="preserve">   </t>
  </si>
  <si>
    <t xml:space="preserve">Приложение №5 к письму Депфина Югры   </t>
  </si>
  <si>
    <t>от "29  " декабря 2016 года № 20-Исх-6000</t>
  </si>
  <si>
    <t xml:space="preserve">Информация об  исполнении Плана мероприятий  по росту доходов, оптимизации расходов и сокращению муниципального долга бюджета городского округа город Урай за 2017 год </t>
  </si>
  <si>
    <t>Реквизиты муниципального правового акта утвердившего план мероприятий:</t>
  </si>
  <si>
    <r>
      <rPr>
        <b/>
        <u/>
        <sz val="12"/>
        <rFont val="Times New Roman"/>
        <family val="1"/>
        <charset val="204"/>
      </rPr>
      <t>дата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17.02.2017</t>
    </r>
  </si>
  <si>
    <r>
      <rPr>
        <b/>
        <u/>
        <sz val="12"/>
        <rFont val="Times New Roman"/>
        <family val="1"/>
        <charset val="204"/>
      </rPr>
      <t>№</t>
    </r>
    <r>
      <rPr>
        <sz val="12"/>
        <rFont val="Times New Roman"/>
        <family val="1"/>
        <charset val="204"/>
      </rPr>
      <t xml:space="preserve"> 386(в ред. от 17.12.2017 №3677) </t>
    </r>
  </si>
  <si>
    <r>
      <rPr>
        <b/>
        <u/>
        <sz val="12"/>
        <rFont val="Times New Roman"/>
        <family val="1"/>
        <charset val="204"/>
      </rPr>
      <t>наименование</t>
    </r>
    <r>
      <rPr>
        <sz val="12"/>
        <rFont val="Times New Roman"/>
        <family val="1"/>
        <charset val="204"/>
      </rPr>
      <t>:  Постановление администрации города Урай " План мероприятий  по росту доходов, оптимизации расходов и сокращению муниципального долга бюджета городского округа город Урай на 2017 год и на плановый период  2018 и 2019 годов"</t>
    </r>
  </si>
  <si>
    <t>Бюджетный эффект от реализации мероприятий (план)  (тыс.рублей)</t>
  </si>
  <si>
    <t>Бюджетный эффект от реализации мероприятий   (тыс.рублей) на 01.01.2018</t>
  </si>
  <si>
    <t xml:space="preserve">Исполнение мероприятий                                                                                                                                                                                         </t>
  </si>
  <si>
    <t>I. Мероприятия по росту доходов бюджета городского округа город Урай</t>
  </si>
  <si>
    <t>% исполнения к собственным доходам</t>
  </si>
  <si>
    <t>Итого по доходам, в том числе:</t>
  </si>
  <si>
    <t>1.1. Мероприятия по увеличению налоговых доходов бюджета городского округа город Урай</t>
  </si>
  <si>
    <t>1.1.1.</t>
  </si>
  <si>
    <t>Мероприятия, в целях поддержки субъектов малого и среднего предпринимательства города Урай</t>
  </si>
  <si>
    <t xml:space="preserve">  - Комитет по финансам администрации города Урай;
 - Отдел содействия малому и среднему предпринимательству администрации города Урай;
-Межрайонная инспекция Федеральной налоговой службы России №2 по Ханты-Мансийскому автономному округу -Югре (по согласованию)
</t>
  </si>
  <si>
    <t>ежеквартально</t>
  </si>
  <si>
    <t xml:space="preserve"> - Постановление администрации города Урай  от 08.06.2011 № 1623  (в послед. ред. от 19.02.2016 №450) "О создании координационного совета по развитию малого и среднего предпринимательства при администрации города Урай",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Постановление администрации города Урай  от 30.06.2015 № 2092 «О направлении информации»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</si>
  <si>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отношение дополнительной суммы Совокупных доходов планируемых к получению  к годовой сумме  утвержденной в бюджете на соответствующий год, %</t>
  </si>
  <si>
    <t>не менее 0,9</t>
  </si>
  <si>
    <r>
      <t xml:space="preserve">          В отчетном периоде 2017 года проведены следующие мероприятия: 1) 3 заседания Координационного совета -  14.03.2017, 23.05.2017, 28.08.2019, 29.11.2017 года по развитию МСП администрации г.Урай, в который входят субъекты предпринимательства, представители администрации города и ФПП. 2) Для организации бизнеса, на сайте администрации города размещена страница предпринимательства и страница ФПП- Югры. 3) Оказано около 1000 консультаций по вопросам ведения предпринимательской деятельности, получения субсидий, обучения.  4) Предоставлены Субсидии в рамках переданных гос.полномочий по программе "Развитие АПК и рынков с/х продукции, сырья и продовольствия в ХМАО-Югре на 2016-2020 годах" по поддержке с/х товаропроизводителей 8 крестьянским (фермерским) хозяйствам, в сумме 2 214,8 тыс.руб. 5) Оказана финансовая поддержка38 субъектам в рамках мероприятий муниципальной программы "Развитие малого и среднего предпринимательства" в сумме 5 276,8 тыс.руб. 6) Организованы 14 ярмарок, приняли участие 124 субъекта предпринимательства. 7) Постановлением администрации г. Урай от 29.12.2016 №4095 утверждены 7 открытых ярмарочных площадок для реализации ассортимента сельскохозяйственной продукции, в целях создания условий для граждан, ведущих личные подсобные хозяйства, а так же с дикоросами. </t>
    </r>
    <r>
      <rPr>
        <b/>
        <sz val="12"/>
        <rFont val="Times New Roman"/>
        <family val="1"/>
        <charset val="204"/>
      </rPr>
      <t xml:space="preserve"> 8</t>
    </r>
    <r>
      <rPr>
        <sz val="12"/>
        <rFont val="Times New Roman"/>
        <family val="1"/>
        <charset val="204"/>
      </rPr>
      <t xml:space="preserve">) В целях развития потребительского рынка, постановлением администрации города Урай от 30.10.2016 №3332  предусмотрено 107 земельных участков под нестационарные торговые объекты, субъекты предпринимательства заявились на 80 земельных участков под нестационарные торговые объекты.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Бюджетный эффект от данного мероприятия составил  8 356,0 тыс.рублей.
</t>
    </r>
    <r>
      <rPr>
        <sz val="12"/>
        <rFont val="Times New Roman"/>
        <family val="1"/>
        <charset val="204"/>
      </rPr>
      <t xml:space="preserve">
          </t>
    </r>
  </si>
  <si>
    <t>1.1.2.</t>
  </si>
  <si>
    <t>Направление информации об организациях и предприятиях (налогоплательщиках), в том числе иногородних, осуществляющих деятельность  на территории городского округа город Урай в Межрайонную ИФНС России №2 по Ханты-Мансийскому автономному округу-Югре, в целях выявления налогоплательщиков, осуществляющих деятельность без регистрации в налоговом органе, а также постановки на учет неучтенных объектов налогообложения</t>
  </si>
  <si>
    <t xml:space="preserve"> - Комитет по финансам администрации города Урай;                                                                                -Управление экономики, анализа и прогнозирования  администрации города Урай,                                                                                                                       -Муниципальное казенное учреждение «Управление градостроительства, землепользования и природопользования  города Урай»;                                                                                                                                                                                                                                                                                                                                                                                                                                -Комитет по управлению муниципальным имуществом администрации города Урай;   - Межрайонная инспекция Федеральной налоговой службы России №2 по Ханты-Мансийскому автономному округу -Югре
(по согласованию)
</t>
  </si>
  <si>
    <t xml:space="preserve">Постановление администрации города Урай  от 30.06.2015 № 2092 «О направлении информации»
 </t>
  </si>
  <si>
    <t>количество выявленных налогоплательщиков, осуществляющих деятельность без регистрации в налоговом органе, единиц</t>
  </si>
  <si>
    <t>не менее 1</t>
  </si>
  <si>
    <r>
      <t xml:space="preserve">     Органами администрации города Урай до 10 числа каждого месяца предоставляется в МРИ ФНС России №2 по ХМАО -Югре  информация об иногородних организациях и индивидуальных предпринимателях, осуществляющих деятельность на территории г. Урай  в целях исполнения п. 1.1 протокола рабочего совещания по вопросу постановки на учет обособленных подразделений организаций №02-08/13  от 15.05.2015г.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По итогам работы  за  отчетный период 2017 года, организации и предприниматели, осуществляющие  деятельность на территории муниципального образования город Урай без регистрации в налоговом органе, не были установлены.</t>
    </r>
  </si>
  <si>
    <t>1.1.3.</t>
  </si>
  <si>
    <t xml:space="preserve"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 объектов недвижимого имущества на 2016 год, с целью направление информации в Депфин Югры для анализа и включения в Перечень.  (Реализация ст. 378.2 Налогового кодекса Российской Федерации в части определения объектов недвижимого имущества). </t>
  </si>
  <si>
    <t xml:space="preserve">                                                                                                                                       -Муниципальное казенное учреждение «Управление градостроительства, землепользования и природопользования  города Урай»;                                                                                                                                                        - Отдел муниципального контроля администрации города Урай;                                                                                                                                               - Комитет по управлению муниципальным имуществом администрации города Урай                                                                </t>
  </si>
  <si>
    <t>до 1 ноября 2017 года</t>
  </si>
  <si>
    <t xml:space="preserve"> - Распоряжение Правительства ХМАО-Югры от 19.12.2014 №691-рп «О плане мероприятий по повышению роли имущественных налогов в формировании бюджета Ханты-Мансийского автономного округа – Югры и бюджетов муниципальных образований Ханты-Мансийского автономного округа – Югры на 2015-2017 годы»;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приказ Департамента финансов автономного округа от 30.11.2016 N 133-о  "Об утверждении перечня объектов недвижимого имущества, в отношении которых налоговая база определяется как кадастровая стоимость, на 2017 год"</t>
  </si>
  <si>
    <t>увеличение количества плательщиков налога на имущество организаций, налоговая база по которым определяется исходя из кадастровой стоимости объектов недвижимого имущества, единиц</t>
  </si>
  <si>
    <t>не менее 5</t>
  </si>
  <si>
    <t xml:space="preserve"> - </t>
  </si>
  <si>
    <t xml:space="preserve">       В отчетном периоде  2017 года было проведено следующее: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Организована работа с ответственными исполнителями  по выявлению недвижимого имущества, которые признаются объектами налогообложения, в отношении которых налоговая база определяется как кадастровая стоимость (Распоряжение администрации города Урай от 13.06.2017 №265-р).                                                                                                                                                                                                                                                                                                                                                                                                                                                                                                                                                                                                                                                                                                                                                                                          2)Анализ как поступившего (приобретенного) имущества в казну (включено или не включено в предварительный перечень), так и выбывшего (реализованного) муниципального имущества на соответствие для включения в предварительный перечень.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Подготовлены запросы в  Федеральную службу государственной регистрации, кадастра и картографии через федеральный информационный ресурс выписки из ЕГРП на недвижимое имущество и сделок с ним по выявленным объектам недвижимости.                                                                                                                                                                                                        4) Проведение аналитической работы ответственными структурами работы с помощью справочной информации по объектам недвижимости в режиме online, баз данных реестра муниципального имущества, баз данных налогового органа, приложения Яндекс Карты.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Проинформировано население г. Урай об объектах недвижимости, включенных в предварительный перечень на 2018 год, размещена: на официальном сайте ОМС города Урай в разделе «Налогоплательщикам», "Объявления", в газетах:  «Знамя», в здании МАУ «МФЦ» города Урай города Урай.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проведенных мероприятий органами администрации города Урай  было выявлено 50 объектов, которые  направлены в уполномоченный орган - Департамент финансов ХМАО-Югры  для включения в предварительный Перечень объектов недвижимого имущества на 2018 год.  В результате работы 18 объектов дополнительно включены в Перечень, в том числе 13 из которых по предложениям муниципального образования г. Урай.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</si>
  <si>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1.1.4.</t>
  </si>
  <si>
    <t>Мероприятия, направленные на ликвидацию задолженности организаций и физических лиц, в том числе субъектами малого и среднего предпринимательства города Урай, в целях увеличения налоговых поступлений в бюджеты всех уровней</t>
  </si>
  <si>
    <t xml:space="preserve">   - Комитет по финансам администрации города Урай;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Отдел содействия малому и среднему предпринимательству администрации города Урай;
 - Пресс-служба администрации города Урай;
-Комитет по управлению муниципальным имуществом администрации города Урай;
-Межрайонная инспекция Федеральной налоговой службы России №2 по Ханты-Мансийскому автономному округу -Югре (по согласованию)
</t>
  </si>
  <si>
    <t xml:space="preserve">  - Постановление главы города Урай от 06.06.2007 №1304 «О создании комиссии по мобилизации дополнительных доходов в бюджет города Урай»,                                                                                                                                                                                                                                                                -  Приказ Межрайонной инспекции Федеральной налоговой службы №2 по Ханты-Мансийскому автономному округу-Югре от 18.05.2016 №02-02/088 «О создании единой комиссии по легализации налоговой базы»                                            </t>
  </si>
  <si>
    <t>отношение поступившей задолженности от юридических и физических лиц,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года, %</t>
  </si>
  <si>
    <r>
      <t xml:space="preserve">         В отчетном периоде 2017 году были проведены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 В целях оплаты задолженности по имущественным налогам и проведения мероприятий, направленных на обеспечение декларирования гражданами доходов, полученных в 2016 г., администрацией города: а) осуществлялось размещение информационного обращения к населению города в средствах массовой информации (13.04.17, 14.04.17, 01.06.17, 06.10.17, 21.11.17), на сайте ОМС г. Урай (12.04.17, 10.05.17, 07.06.17, 05.09.17, 04-05.10.17, 21.11.17),  в апреле 2017 г. были разосланы населению г. Урай  13 880 экзем-ов памяток вместе с уведомлениями на оплату услуг  ЖКХ ; б) проводилась в устной и письменной форме разъяснительная работа с руководителями учреждений и организаций города, в том числе на заседаниях Совета руководителей и  Общественного Совета города Урай по вопросу своевременной уплаты имущественных налогов и погашения задолженности прошлых лет работниками этих учреждений; в) размещение видеороликов в МАУ «МФЦ» города Урай, МБУ ДОД ДЮСШ «Старт», МБУ ДО ДЮСШ «Звезды Югры» на тему: «О сроках уплаты имущественных налогов»; г) транслирование объявления бегущей строки на ТВ «ТНТ» на тему: «О сроках уплаты имущественных налогов физическими лицами».  2)При администрацииг.Урай продолжена работа : а) Комиссии по мобилизации доходов, проведено 3 заседания (14.09.17, 16.10.17, 24.11.17) с заинтересованными структурами, запланировано более 5 мероприятий в части своевременного поступления налогов в бюджет; б) Рабочей группы в целях организации работы по снижению неформальной занятости, легализации «серой» заработной платы, повышению собираемости страховых взносов во внебюджетные фонды в сфере легализации неформальных трудовых отношений.  Проведено 4 заседания (15.03.17, 07.06.17, 07.09.2017, 07.12.17) , приглашено 123 представителя (предприятия и ИП), из которых 43 присутствовало. В результате работы Рабочей группы в 2017 году заключены рудовые отношения с 829 работниками, что составляет 100,7% от контрольного показателя. По состоянию на 01.01.18 года была погашена просроченная задолженность  по НДФЛ за 2015-2016г.г. – 3075,2 тыс. рублей.   3) Ведется работа по урегулированию задолженности по уплате налогов (сборов) и  по легализации налоговой базы. За отчетный период 2017г. проведено 37 совещаний, приглашено133 и заслушано 68 налогоплательщиков, в результате была погашена просроченная задолженность  по НДФЛ, УСН, ЕНВД – 2 572, тыс. рублей. 
</t>
    </r>
    <r>
      <rPr>
        <b/>
        <sz val="12"/>
        <rFont val="Times New Roman"/>
        <family val="1"/>
        <charset val="204"/>
      </rPr>
      <t xml:space="preserve"> Бюджетный эффект в части поступлений налогов в местный бюджет составил 5 647,2 тыс.рублей.</t>
    </r>
    <r>
      <rPr>
        <sz val="12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</si>
  <si>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1.2. Мероприятия по увеличению неналоговых доходов бюджета городского округа город Урай</t>
  </si>
  <si>
    <t>1.2.1.</t>
  </si>
  <si>
    <t>Пересмотр коэффициента переходного периода при расчете арендной платы за земли государственная собственность на которые не разграничена</t>
  </si>
  <si>
    <t>Комитет по управлению муниципальным имуществом администрации города Урай</t>
  </si>
  <si>
    <t>до 31 декабря  2017 года;                              до 31 декабря 2018 года;                                    до  31 декабря 2019 года</t>
  </si>
  <si>
    <t xml:space="preserve">Постановление администрации города Урай от 14.02.2017 №352 "Об установлении коэффициентов переходного периода при определении размера арендной платы" </t>
  </si>
  <si>
    <t>увеличение поступлений от арендной платы за счет увеличения коэффициента переходного периода при расчете арендной платы на размер инфляции установленный федеральным законом на очередной финансовый год и плановый период,  относительно первоначально утвержденного плана, тыс.рублей</t>
  </si>
  <si>
    <r>
      <t xml:space="preserve">         Пересмотр коэффициента переходного периода по действующим договорам  арендной платы за земли, государственная собственность на которые не разграничена.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Бюджетный эффект составил  3 033,2 тыс. рублей.                        </t>
    </r>
  </si>
  <si>
    <t>1.2.2.</t>
  </si>
  <si>
    <t xml:space="preserve">Активизация работы по вовлечению земель в оборот и их реализация (проведение аукционов на право заключения договоров аренды земельных участков под строительство и проведение аукционов по продаже  земельных участков для ведения садоводства) </t>
  </si>
  <si>
    <t xml:space="preserve"> - Муниципальное казенное учреждение «Управление градостроительства землепользования и природопользования  города Урай;                                                                                                                                                                             - Комитет по управлению муниципальным имуществом администрации города Урай</t>
  </si>
  <si>
    <t>на постоянной основе</t>
  </si>
  <si>
    <t xml:space="preserve"> - Постановление администрации города Урай от 30.09.2014 №3428  
 Об утверждении муниципальной программы
«Обеспечение градостроительной деятельности
на территории города Урай» на 2015-2017 годы, 
 - Постановление администрации города Урай от 28.06.2013 №2243 О плане мероприятий («дорожной карте») «Организация системы мер, направленных на сокращение сроков, количества согласований (разрешений) в сфере строительства и сокращение сроков формирования и предоставления земельных участков, предназначенных для строительства, в городе Урай (2013-2018 годы)»
</t>
  </si>
  <si>
    <t>увеличение поступлений от проведения аукционов на право заключения договоров аренды земельных участков под строительство, тыс.рублей</t>
  </si>
  <si>
    <r>
      <t xml:space="preserve">В отчетном периоде  2017 года поступили денежные средства от 8 аукционов на  право заключения договоров аренды земельных участков под строительство, в том числе: под комплексное освоение территории в целях жилищного строительства по  улице Механиков на сумму 387,2 тыс.рублей; под строительство многоквартирного жилого дома в районе магазина "Гера" 890 тыс.рублей; под строительство производственного объекта пивоварни, ул.Сибирская,6. -19,9 тыс. рублей; для строительства объектов придорожного сервиса, проезд 12, участок №1 -100 тыс. рублей, 2 участка под  ИЖС ( ул. Брусничная, участок №1,№3) - 1 050,4 тыс.рублей.р., участок под строительство СТО (м-он. Аэропорт) - 778,8 тыс.рублей, участок под строительство магазина (мкр.Аэропорт) - 150,6 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Бюджетный эффект составил 3 376,9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</si>
  <si>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увеличение поступлений от проведения аукционов по продаже земельных участков по ведению садоводства, тыс.рублей</t>
  </si>
  <si>
    <r>
      <t xml:space="preserve">             В отчетном периоде 2017 года проведен аукцион по продаже трех земельных участков для ведения садоводства  дачного хозяйства по ул. Южная.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308,2 тыс.рублей.</t>
    </r>
  </si>
  <si>
    <t>1.2.3.</t>
  </si>
  <si>
    <t>Повышение платы за пользование жилыми помещениями по договорам социального найма</t>
  </si>
  <si>
    <t>Управление по учету и распределению муниципального жилого фонда администрации города Урай</t>
  </si>
  <si>
    <t>До 31 декабря 2017 года</t>
  </si>
  <si>
    <t xml:space="preserve">Постановление администрации города Урай от 20.01.2017 №114  "Об установлении коэффициентов и размера платы за пользование жилым помещением для нанимателей жилых помещений по договорам социального найма и договорам найма жилых помещений муниципального жилищного фонда города Урай"  
</t>
  </si>
  <si>
    <t>Увеличение поступлений доходов от договоров социального найма жилых помещений, относительно первоначально утвержденного плана, в разах</t>
  </si>
  <si>
    <r>
      <t xml:space="preserve">         По итогам отчетного периода 2017 года поступили дополнительно  денежные средства за пользование жилыми помещениями по договорам социального найма.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77,1 тыс.рублей.</t>
    </r>
  </si>
  <si>
    <t>1.2.4.</t>
  </si>
  <si>
    <t xml:space="preserve">Сокращение дебиторской задолженности и проведение разъяснительной работы с арендаторами муниципального имущества города Урай о целесообразности своевременной уплаты  неналоговых платежей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</si>
  <si>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главы города Урай от 06.06.2007 №1304 «О создании комиссии по мобилизации дополнительных доходов в бюджет города Урай»</t>
  </si>
  <si>
    <t>прирост доходов к первоначально утвержденной сумме неналоговых доходов бюджета городского округа, %</t>
  </si>
  <si>
    <t>1.2.6.</t>
  </si>
  <si>
    <t>Реализация материалов контрольных мероприятий по фактам нарушений в финансово-бюджетной сфере и сфере закупок</t>
  </si>
  <si>
    <t xml:space="preserve"> Отдел финансового контроля администрации города Урай</t>
  </si>
  <si>
    <t>Постановление администрации города Урай от 02.02.2016 №194 "О порядке осуществления администрацией города Урай полномочий по внутреннему муниципальному финансовому  контролю и контролю в сфере закупок"</t>
  </si>
  <si>
    <t>увеличение поступлений от установленных нарушений законодательства в финансово-бюджетной сфере и сфере закупок, тыс.рублей</t>
  </si>
  <si>
    <r>
      <t xml:space="preserve">         По результатам проверок администрацией г. Урай за отчетный период 2017 года в бюджет города поступили: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возврат средств прошлых лет,  как возмещение в доход бюджета за неправомерно использованные средства  в сумме 25,6 тыс.рублей; 2) штрафы по административному наказанию в сфере закупок 177,6 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203,2 тыс. рублей.</t>
    </r>
  </si>
  <si>
    <t>1.2.7.</t>
  </si>
  <si>
    <t xml:space="preserve">Проведение мероприятий, по фактам совершения административных правонарушений
</t>
  </si>
  <si>
    <t xml:space="preserve"> - Отдел по делам несовершеннолетних и защите их прав администрации города Урай;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 муниципального контроля администрации города Урай;
- Административная комиссия города Урай
</t>
  </si>
  <si>
    <t xml:space="preserve">Кодекс Российской Федерации об административных правонарушениях
</t>
  </si>
  <si>
    <t xml:space="preserve">увеличение поступлений от установленных нарушений законодательства в области административных правонарушений, тыс. рублей
</t>
  </si>
  <si>
    <t>не менее 215,0</t>
  </si>
  <si>
    <t>не менее 220,0</t>
  </si>
  <si>
    <t>не менее 230,0</t>
  </si>
  <si>
    <r>
      <t xml:space="preserve">        В отчетном периоде 2017 года было подготовлено 356 протоколов о назначении административного наказания в виде штрафа.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составил 300,4 тыс.рублей.</t>
    </r>
  </si>
  <si>
    <t>,</t>
  </si>
  <si>
    <r>
      <t xml:space="preserve"> Работа с задолженностью проводится на постоянной основе, как в рамках досудебного урегулирования -претензионная работа, так и в судебном порядке-взыскание по исполнительным листам. В результате в 2017 года: по претензионной работе направлено 511 претензии на общую сумму 12 380,9  тыс. руб, из них оплачено 213 претензий  на сумму 3 025,1 тыс. руб; по исполнительному производству- в службу судебных приставов направляются исполнительные листы, судебными приставами г.Урай произведено взыскание по исполнительным листам на сумму  1 002,2 тыс. руб., оплачено пеней 79, 4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Бюджетный эффект от данного мероприятия составил в сумме 4 106,7 тыс. руб.</t>
    </r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</si>
</sst>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#,##0.00_ ;\-#,##0.00\ "/>
    <numFmt numFmtId="169" formatCode="_-* #,##0.00\ _₽_-;\-* #,##0.00\ _₽_-;_-* &quot;-&quot;?\ _₽_-;_-@_-"/>
    <numFmt numFmtId="170" formatCode="_-* #,##0.0\ _₽_-;\-* #,##0.0\ _₽_-;_-* &quot;-&quot;?\ _₽_-;_-@_-"/>
    <numFmt numFmtId="171" formatCode="#,##0.0_ ;\-#,##0.0\ 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1" xfId="1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2" fontId="6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1" xfId="0" applyFont="1" applyFill="1" applyBorder="1"/>
    <xf numFmtId="165" fontId="8" fillId="2" borderId="4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8" fillId="2" borderId="0" xfId="0" applyFont="1" applyFill="1"/>
    <xf numFmtId="166" fontId="7" fillId="2" borderId="5" xfId="0" applyNumberFormat="1" applyFont="1" applyFill="1" applyBorder="1" applyAlignment="1">
      <alignment vertical="center" wrapText="1"/>
    </xf>
    <xf numFmtId="166" fontId="7" fillId="2" borderId="8" xfId="0" applyNumberFormat="1" applyFont="1" applyFill="1" applyBorder="1" applyAlignment="1">
      <alignment horizontal="left" vertical="center" wrapText="1"/>
    </xf>
    <xf numFmtId="166" fontId="7" fillId="2" borderId="8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67" fontId="7" fillId="2" borderId="1" xfId="1" applyNumberFormat="1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6" fontId="8" fillId="3" borderId="2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left" vertical="center" wrapText="1"/>
    </xf>
    <xf numFmtId="166" fontId="8" fillId="3" borderId="4" xfId="0" applyNumberFormat="1" applyFont="1" applyFill="1" applyBorder="1" applyAlignment="1">
      <alignment horizontal="left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left" vertical="center" wrapText="1"/>
    </xf>
    <xf numFmtId="166" fontId="7" fillId="2" borderId="6" xfId="0" applyNumberFormat="1" applyFont="1" applyFill="1" applyBorder="1" applyAlignment="1">
      <alignment horizontal="left" vertical="center" wrapText="1"/>
    </xf>
    <xf numFmtId="166" fontId="7" fillId="2" borderId="5" xfId="0" applyNumberFormat="1" applyFont="1" applyFill="1" applyBorder="1" applyAlignment="1">
      <alignment vertical="center" wrapText="1"/>
    </xf>
    <xf numFmtId="166" fontId="7" fillId="2" borderId="6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/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8" fontId="1" fillId="0" borderId="2" xfId="1" applyNumberFormat="1" applyFont="1" applyFill="1" applyBorder="1" applyAlignment="1">
      <alignment horizontal="center" wrapText="1"/>
    </xf>
    <xf numFmtId="168" fontId="1" fillId="0" borderId="3" xfId="1" applyNumberFormat="1" applyFont="1" applyFill="1" applyBorder="1" applyAlignment="1">
      <alignment horizontal="center" wrapText="1"/>
    </xf>
    <xf numFmtId="168" fontId="1" fillId="0" borderId="4" xfId="1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0" zoomScaleNormal="70" workbookViewId="0">
      <selection activeCell="A15" sqref="A15:I15"/>
    </sheetView>
  </sheetViews>
  <sheetFormatPr defaultRowHeight="15.75"/>
  <cols>
    <col min="1" max="1" width="7.42578125" style="64" customWidth="1"/>
    <col min="2" max="2" width="46.7109375" style="64" customWidth="1"/>
    <col min="3" max="3" width="31.28515625" style="65" customWidth="1"/>
    <col min="4" max="4" width="20.85546875" style="64" customWidth="1"/>
    <col min="5" max="5" width="38" style="66" customWidth="1"/>
    <col min="6" max="6" width="22.28515625" style="64" customWidth="1"/>
    <col min="7" max="7" width="11.85546875" style="118" customWidth="1"/>
    <col min="8" max="8" width="11" style="118" customWidth="1"/>
    <col min="9" max="9" width="11.5703125" style="118" customWidth="1"/>
    <col min="10" max="10" width="11.28515625" style="118" customWidth="1"/>
    <col min="11" max="11" width="10.7109375" style="118" customWidth="1"/>
    <col min="12" max="12" width="11.28515625" style="118" customWidth="1"/>
    <col min="13" max="13" width="16.85546875" style="66" customWidth="1"/>
    <col min="14" max="14" width="15.85546875" style="66" customWidth="1"/>
    <col min="15" max="15" width="107.140625" style="64" customWidth="1"/>
    <col min="16" max="256" width="9.140625" style="64"/>
    <col min="257" max="257" width="7" style="64" customWidth="1"/>
    <col min="258" max="258" width="46.7109375" style="64" customWidth="1"/>
    <col min="259" max="259" width="31.28515625" style="64" customWidth="1"/>
    <col min="260" max="260" width="20.85546875" style="64" customWidth="1"/>
    <col min="261" max="261" width="38" style="64" customWidth="1"/>
    <col min="262" max="262" width="22.28515625" style="64" customWidth="1"/>
    <col min="263" max="263" width="11.85546875" style="64" customWidth="1"/>
    <col min="264" max="264" width="11" style="64" customWidth="1"/>
    <col min="265" max="265" width="11.5703125" style="64" customWidth="1"/>
    <col min="266" max="266" width="11.28515625" style="64" customWidth="1"/>
    <col min="267" max="267" width="10.7109375" style="64" customWidth="1"/>
    <col min="268" max="268" width="11.28515625" style="64" customWidth="1"/>
    <col min="269" max="269" width="15.85546875" style="64" customWidth="1"/>
    <col min="270" max="270" width="16.85546875" style="64" customWidth="1"/>
    <col min="271" max="271" width="107.140625" style="64" customWidth="1"/>
    <col min="272" max="512" width="9.140625" style="64"/>
    <col min="513" max="513" width="7" style="64" customWidth="1"/>
    <col min="514" max="514" width="46.7109375" style="64" customWidth="1"/>
    <col min="515" max="515" width="31.28515625" style="64" customWidth="1"/>
    <col min="516" max="516" width="20.85546875" style="64" customWidth="1"/>
    <col min="517" max="517" width="38" style="64" customWidth="1"/>
    <col min="518" max="518" width="22.28515625" style="64" customWidth="1"/>
    <col min="519" max="519" width="11.85546875" style="64" customWidth="1"/>
    <col min="520" max="520" width="11" style="64" customWidth="1"/>
    <col min="521" max="521" width="11.5703125" style="64" customWidth="1"/>
    <col min="522" max="522" width="11.28515625" style="64" customWidth="1"/>
    <col min="523" max="523" width="10.7109375" style="64" customWidth="1"/>
    <col min="524" max="524" width="11.28515625" style="64" customWidth="1"/>
    <col min="525" max="525" width="15.85546875" style="64" customWidth="1"/>
    <col min="526" max="526" width="16.85546875" style="64" customWidth="1"/>
    <col min="527" max="527" width="107.140625" style="64" customWidth="1"/>
    <col min="528" max="768" width="9.140625" style="64"/>
    <col min="769" max="769" width="7" style="64" customWidth="1"/>
    <col min="770" max="770" width="46.7109375" style="64" customWidth="1"/>
    <col min="771" max="771" width="31.28515625" style="64" customWidth="1"/>
    <col min="772" max="772" width="20.85546875" style="64" customWidth="1"/>
    <col min="773" max="773" width="38" style="64" customWidth="1"/>
    <col min="774" max="774" width="22.28515625" style="64" customWidth="1"/>
    <col min="775" max="775" width="11.85546875" style="64" customWidth="1"/>
    <col min="776" max="776" width="11" style="64" customWidth="1"/>
    <col min="777" max="777" width="11.5703125" style="64" customWidth="1"/>
    <col min="778" max="778" width="11.28515625" style="64" customWidth="1"/>
    <col min="779" max="779" width="10.7109375" style="64" customWidth="1"/>
    <col min="780" max="780" width="11.28515625" style="64" customWidth="1"/>
    <col min="781" max="781" width="15.85546875" style="64" customWidth="1"/>
    <col min="782" max="782" width="16.85546875" style="64" customWidth="1"/>
    <col min="783" max="783" width="107.140625" style="64" customWidth="1"/>
    <col min="784" max="1024" width="9.140625" style="64"/>
    <col min="1025" max="1025" width="7" style="64" customWidth="1"/>
    <col min="1026" max="1026" width="46.7109375" style="64" customWidth="1"/>
    <col min="1027" max="1027" width="31.28515625" style="64" customWidth="1"/>
    <col min="1028" max="1028" width="20.85546875" style="64" customWidth="1"/>
    <col min="1029" max="1029" width="38" style="64" customWidth="1"/>
    <col min="1030" max="1030" width="22.28515625" style="64" customWidth="1"/>
    <col min="1031" max="1031" width="11.85546875" style="64" customWidth="1"/>
    <col min="1032" max="1032" width="11" style="64" customWidth="1"/>
    <col min="1033" max="1033" width="11.5703125" style="64" customWidth="1"/>
    <col min="1034" max="1034" width="11.28515625" style="64" customWidth="1"/>
    <col min="1035" max="1035" width="10.7109375" style="64" customWidth="1"/>
    <col min="1036" max="1036" width="11.28515625" style="64" customWidth="1"/>
    <col min="1037" max="1037" width="15.85546875" style="64" customWidth="1"/>
    <col min="1038" max="1038" width="16.85546875" style="64" customWidth="1"/>
    <col min="1039" max="1039" width="107.140625" style="64" customWidth="1"/>
    <col min="1040" max="1280" width="9.140625" style="64"/>
    <col min="1281" max="1281" width="7" style="64" customWidth="1"/>
    <col min="1282" max="1282" width="46.7109375" style="64" customWidth="1"/>
    <col min="1283" max="1283" width="31.28515625" style="64" customWidth="1"/>
    <col min="1284" max="1284" width="20.85546875" style="64" customWidth="1"/>
    <col min="1285" max="1285" width="38" style="64" customWidth="1"/>
    <col min="1286" max="1286" width="22.28515625" style="64" customWidth="1"/>
    <col min="1287" max="1287" width="11.85546875" style="64" customWidth="1"/>
    <col min="1288" max="1288" width="11" style="64" customWidth="1"/>
    <col min="1289" max="1289" width="11.5703125" style="64" customWidth="1"/>
    <col min="1290" max="1290" width="11.28515625" style="64" customWidth="1"/>
    <col min="1291" max="1291" width="10.7109375" style="64" customWidth="1"/>
    <col min="1292" max="1292" width="11.28515625" style="64" customWidth="1"/>
    <col min="1293" max="1293" width="15.85546875" style="64" customWidth="1"/>
    <col min="1294" max="1294" width="16.85546875" style="64" customWidth="1"/>
    <col min="1295" max="1295" width="107.140625" style="64" customWidth="1"/>
    <col min="1296" max="1536" width="9.140625" style="64"/>
    <col min="1537" max="1537" width="7" style="64" customWidth="1"/>
    <col min="1538" max="1538" width="46.7109375" style="64" customWidth="1"/>
    <col min="1539" max="1539" width="31.28515625" style="64" customWidth="1"/>
    <col min="1540" max="1540" width="20.85546875" style="64" customWidth="1"/>
    <col min="1541" max="1541" width="38" style="64" customWidth="1"/>
    <col min="1542" max="1542" width="22.28515625" style="64" customWidth="1"/>
    <col min="1543" max="1543" width="11.85546875" style="64" customWidth="1"/>
    <col min="1544" max="1544" width="11" style="64" customWidth="1"/>
    <col min="1545" max="1545" width="11.5703125" style="64" customWidth="1"/>
    <col min="1546" max="1546" width="11.28515625" style="64" customWidth="1"/>
    <col min="1547" max="1547" width="10.7109375" style="64" customWidth="1"/>
    <col min="1548" max="1548" width="11.28515625" style="64" customWidth="1"/>
    <col min="1549" max="1549" width="15.85546875" style="64" customWidth="1"/>
    <col min="1550" max="1550" width="16.85546875" style="64" customWidth="1"/>
    <col min="1551" max="1551" width="107.140625" style="64" customWidth="1"/>
    <col min="1552" max="1792" width="9.140625" style="64"/>
    <col min="1793" max="1793" width="7" style="64" customWidth="1"/>
    <col min="1794" max="1794" width="46.7109375" style="64" customWidth="1"/>
    <col min="1795" max="1795" width="31.28515625" style="64" customWidth="1"/>
    <col min="1796" max="1796" width="20.85546875" style="64" customWidth="1"/>
    <col min="1797" max="1797" width="38" style="64" customWidth="1"/>
    <col min="1798" max="1798" width="22.28515625" style="64" customWidth="1"/>
    <col min="1799" max="1799" width="11.85546875" style="64" customWidth="1"/>
    <col min="1800" max="1800" width="11" style="64" customWidth="1"/>
    <col min="1801" max="1801" width="11.5703125" style="64" customWidth="1"/>
    <col min="1802" max="1802" width="11.28515625" style="64" customWidth="1"/>
    <col min="1803" max="1803" width="10.7109375" style="64" customWidth="1"/>
    <col min="1804" max="1804" width="11.28515625" style="64" customWidth="1"/>
    <col min="1805" max="1805" width="15.85546875" style="64" customWidth="1"/>
    <col min="1806" max="1806" width="16.85546875" style="64" customWidth="1"/>
    <col min="1807" max="1807" width="107.140625" style="64" customWidth="1"/>
    <col min="1808" max="2048" width="9.140625" style="64"/>
    <col min="2049" max="2049" width="7" style="64" customWidth="1"/>
    <col min="2050" max="2050" width="46.7109375" style="64" customWidth="1"/>
    <col min="2051" max="2051" width="31.28515625" style="64" customWidth="1"/>
    <col min="2052" max="2052" width="20.85546875" style="64" customWidth="1"/>
    <col min="2053" max="2053" width="38" style="64" customWidth="1"/>
    <col min="2054" max="2054" width="22.28515625" style="64" customWidth="1"/>
    <col min="2055" max="2055" width="11.85546875" style="64" customWidth="1"/>
    <col min="2056" max="2056" width="11" style="64" customWidth="1"/>
    <col min="2057" max="2057" width="11.5703125" style="64" customWidth="1"/>
    <col min="2058" max="2058" width="11.28515625" style="64" customWidth="1"/>
    <col min="2059" max="2059" width="10.7109375" style="64" customWidth="1"/>
    <col min="2060" max="2060" width="11.28515625" style="64" customWidth="1"/>
    <col min="2061" max="2061" width="15.85546875" style="64" customWidth="1"/>
    <col min="2062" max="2062" width="16.85546875" style="64" customWidth="1"/>
    <col min="2063" max="2063" width="107.140625" style="64" customWidth="1"/>
    <col min="2064" max="2304" width="9.140625" style="64"/>
    <col min="2305" max="2305" width="7" style="64" customWidth="1"/>
    <col min="2306" max="2306" width="46.7109375" style="64" customWidth="1"/>
    <col min="2307" max="2307" width="31.28515625" style="64" customWidth="1"/>
    <col min="2308" max="2308" width="20.85546875" style="64" customWidth="1"/>
    <col min="2309" max="2309" width="38" style="64" customWidth="1"/>
    <col min="2310" max="2310" width="22.28515625" style="64" customWidth="1"/>
    <col min="2311" max="2311" width="11.85546875" style="64" customWidth="1"/>
    <col min="2312" max="2312" width="11" style="64" customWidth="1"/>
    <col min="2313" max="2313" width="11.5703125" style="64" customWidth="1"/>
    <col min="2314" max="2314" width="11.28515625" style="64" customWidth="1"/>
    <col min="2315" max="2315" width="10.7109375" style="64" customWidth="1"/>
    <col min="2316" max="2316" width="11.28515625" style="64" customWidth="1"/>
    <col min="2317" max="2317" width="15.85546875" style="64" customWidth="1"/>
    <col min="2318" max="2318" width="16.85546875" style="64" customWidth="1"/>
    <col min="2319" max="2319" width="107.140625" style="64" customWidth="1"/>
    <col min="2320" max="2560" width="9.140625" style="64"/>
    <col min="2561" max="2561" width="7" style="64" customWidth="1"/>
    <col min="2562" max="2562" width="46.7109375" style="64" customWidth="1"/>
    <col min="2563" max="2563" width="31.28515625" style="64" customWidth="1"/>
    <col min="2564" max="2564" width="20.85546875" style="64" customWidth="1"/>
    <col min="2565" max="2565" width="38" style="64" customWidth="1"/>
    <col min="2566" max="2566" width="22.28515625" style="64" customWidth="1"/>
    <col min="2567" max="2567" width="11.85546875" style="64" customWidth="1"/>
    <col min="2568" max="2568" width="11" style="64" customWidth="1"/>
    <col min="2569" max="2569" width="11.5703125" style="64" customWidth="1"/>
    <col min="2570" max="2570" width="11.28515625" style="64" customWidth="1"/>
    <col min="2571" max="2571" width="10.7109375" style="64" customWidth="1"/>
    <col min="2572" max="2572" width="11.28515625" style="64" customWidth="1"/>
    <col min="2573" max="2573" width="15.85546875" style="64" customWidth="1"/>
    <col min="2574" max="2574" width="16.85546875" style="64" customWidth="1"/>
    <col min="2575" max="2575" width="107.140625" style="64" customWidth="1"/>
    <col min="2576" max="2816" width="9.140625" style="64"/>
    <col min="2817" max="2817" width="7" style="64" customWidth="1"/>
    <col min="2818" max="2818" width="46.7109375" style="64" customWidth="1"/>
    <col min="2819" max="2819" width="31.28515625" style="64" customWidth="1"/>
    <col min="2820" max="2820" width="20.85546875" style="64" customWidth="1"/>
    <col min="2821" max="2821" width="38" style="64" customWidth="1"/>
    <col min="2822" max="2822" width="22.28515625" style="64" customWidth="1"/>
    <col min="2823" max="2823" width="11.85546875" style="64" customWidth="1"/>
    <col min="2824" max="2824" width="11" style="64" customWidth="1"/>
    <col min="2825" max="2825" width="11.5703125" style="64" customWidth="1"/>
    <col min="2826" max="2826" width="11.28515625" style="64" customWidth="1"/>
    <col min="2827" max="2827" width="10.7109375" style="64" customWidth="1"/>
    <col min="2828" max="2828" width="11.28515625" style="64" customWidth="1"/>
    <col min="2829" max="2829" width="15.85546875" style="64" customWidth="1"/>
    <col min="2830" max="2830" width="16.85546875" style="64" customWidth="1"/>
    <col min="2831" max="2831" width="107.140625" style="64" customWidth="1"/>
    <col min="2832" max="3072" width="9.140625" style="64"/>
    <col min="3073" max="3073" width="7" style="64" customWidth="1"/>
    <col min="3074" max="3074" width="46.7109375" style="64" customWidth="1"/>
    <col min="3075" max="3075" width="31.28515625" style="64" customWidth="1"/>
    <col min="3076" max="3076" width="20.85546875" style="64" customWidth="1"/>
    <col min="3077" max="3077" width="38" style="64" customWidth="1"/>
    <col min="3078" max="3078" width="22.28515625" style="64" customWidth="1"/>
    <col min="3079" max="3079" width="11.85546875" style="64" customWidth="1"/>
    <col min="3080" max="3080" width="11" style="64" customWidth="1"/>
    <col min="3081" max="3081" width="11.5703125" style="64" customWidth="1"/>
    <col min="3082" max="3082" width="11.28515625" style="64" customWidth="1"/>
    <col min="3083" max="3083" width="10.7109375" style="64" customWidth="1"/>
    <col min="3084" max="3084" width="11.28515625" style="64" customWidth="1"/>
    <col min="3085" max="3085" width="15.85546875" style="64" customWidth="1"/>
    <col min="3086" max="3086" width="16.85546875" style="64" customWidth="1"/>
    <col min="3087" max="3087" width="107.140625" style="64" customWidth="1"/>
    <col min="3088" max="3328" width="9.140625" style="64"/>
    <col min="3329" max="3329" width="7" style="64" customWidth="1"/>
    <col min="3330" max="3330" width="46.7109375" style="64" customWidth="1"/>
    <col min="3331" max="3331" width="31.28515625" style="64" customWidth="1"/>
    <col min="3332" max="3332" width="20.85546875" style="64" customWidth="1"/>
    <col min="3333" max="3333" width="38" style="64" customWidth="1"/>
    <col min="3334" max="3334" width="22.28515625" style="64" customWidth="1"/>
    <col min="3335" max="3335" width="11.85546875" style="64" customWidth="1"/>
    <col min="3336" max="3336" width="11" style="64" customWidth="1"/>
    <col min="3337" max="3337" width="11.5703125" style="64" customWidth="1"/>
    <col min="3338" max="3338" width="11.28515625" style="64" customWidth="1"/>
    <col min="3339" max="3339" width="10.7109375" style="64" customWidth="1"/>
    <col min="3340" max="3340" width="11.28515625" style="64" customWidth="1"/>
    <col min="3341" max="3341" width="15.85546875" style="64" customWidth="1"/>
    <col min="3342" max="3342" width="16.85546875" style="64" customWidth="1"/>
    <col min="3343" max="3343" width="107.140625" style="64" customWidth="1"/>
    <col min="3344" max="3584" width="9.140625" style="64"/>
    <col min="3585" max="3585" width="7" style="64" customWidth="1"/>
    <col min="3586" max="3586" width="46.7109375" style="64" customWidth="1"/>
    <col min="3587" max="3587" width="31.28515625" style="64" customWidth="1"/>
    <col min="3588" max="3588" width="20.85546875" style="64" customWidth="1"/>
    <col min="3589" max="3589" width="38" style="64" customWidth="1"/>
    <col min="3590" max="3590" width="22.28515625" style="64" customWidth="1"/>
    <col min="3591" max="3591" width="11.85546875" style="64" customWidth="1"/>
    <col min="3592" max="3592" width="11" style="64" customWidth="1"/>
    <col min="3593" max="3593" width="11.5703125" style="64" customWidth="1"/>
    <col min="3594" max="3594" width="11.28515625" style="64" customWidth="1"/>
    <col min="3595" max="3595" width="10.7109375" style="64" customWidth="1"/>
    <col min="3596" max="3596" width="11.28515625" style="64" customWidth="1"/>
    <col min="3597" max="3597" width="15.85546875" style="64" customWidth="1"/>
    <col min="3598" max="3598" width="16.85546875" style="64" customWidth="1"/>
    <col min="3599" max="3599" width="107.140625" style="64" customWidth="1"/>
    <col min="3600" max="3840" width="9.140625" style="64"/>
    <col min="3841" max="3841" width="7" style="64" customWidth="1"/>
    <col min="3842" max="3842" width="46.7109375" style="64" customWidth="1"/>
    <col min="3843" max="3843" width="31.28515625" style="64" customWidth="1"/>
    <col min="3844" max="3844" width="20.85546875" style="64" customWidth="1"/>
    <col min="3845" max="3845" width="38" style="64" customWidth="1"/>
    <col min="3846" max="3846" width="22.28515625" style="64" customWidth="1"/>
    <col min="3847" max="3847" width="11.85546875" style="64" customWidth="1"/>
    <col min="3848" max="3848" width="11" style="64" customWidth="1"/>
    <col min="3849" max="3849" width="11.5703125" style="64" customWidth="1"/>
    <col min="3850" max="3850" width="11.28515625" style="64" customWidth="1"/>
    <col min="3851" max="3851" width="10.7109375" style="64" customWidth="1"/>
    <col min="3852" max="3852" width="11.28515625" style="64" customWidth="1"/>
    <col min="3853" max="3853" width="15.85546875" style="64" customWidth="1"/>
    <col min="3854" max="3854" width="16.85546875" style="64" customWidth="1"/>
    <col min="3855" max="3855" width="107.140625" style="64" customWidth="1"/>
    <col min="3856" max="4096" width="9.140625" style="64"/>
    <col min="4097" max="4097" width="7" style="64" customWidth="1"/>
    <col min="4098" max="4098" width="46.7109375" style="64" customWidth="1"/>
    <col min="4099" max="4099" width="31.28515625" style="64" customWidth="1"/>
    <col min="4100" max="4100" width="20.85546875" style="64" customWidth="1"/>
    <col min="4101" max="4101" width="38" style="64" customWidth="1"/>
    <col min="4102" max="4102" width="22.28515625" style="64" customWidth="1"/>
    <col min="4103" max="4103" width="11.85546875" style="64" customWidth="1"/>
    <col min="4104" max="4104" width="11" style="64" customWidth="1"/>
    <col min="4105" max="4105" width="11.5703125" style="64" customWidth="1"/>
    <col min="4106" max="4106" width="11.28515625" style="64" customWidth="1"/>
    <col min="4107" max="4107" width="10.7109375" style="64" customWidth="1"/>
    <col min="4108" max="4108" width="11.28515625" style="64" customWidth="1"/>
    <col min="4109" max="4109" width="15.85546875" style="64" customWidth="1"/>
    <col min="4110" max="4110" width="16.85546875" style="64" customWidth="1"/>
    <col min="4111" max="4111" width="107.140625" style="64" customWidth="1"/>
    <col min="4112" max="4352" width="9.140625" style="64"/>
    <col min="4353" max="4353" width="7" style="64" customWidth="1"/>
    <col min="4354" max="4354" width="46.7109375" style="64" customWidth="1"/>
    <col min="4355" max="4355" width="31.28515625" style="64" customWidth="1"/>
    <col min="4356" max="4356" width="20.85546875" style="64" customWidth="1"/>
    <col min="4357" max="4357" width="38" style="64" customWidth="1"/>
    <col min="4358" max="4358" width="22.28515625" style="64" customWidth="1"/>
    <col min="4359" max="4359" width="11.85546875" style="64" customWidth="1"/>
    <col min="4360" max="4360" width="11" style="64" customWidth="1"/>
    <col min="4361" max="4361" width="11.5703125" style="64" customWidth="1"/>
    <col min="4362" max="4362" width="11.28515625" style="64" customWidth="1"/>
    <col min="4363" max="4363" width="10.7109375" style="64" customWidth="1"/>
    <col min="4364" max="4364" width="11.28515625" style="64" customWidth="1"/>
    <col min="4365" max="4365" width="15.85546875" style="64" customWidth="1"/>
    <col min="4366" max="4366" width="16.85546875" style="64" customWidth="1"/>
    <col min="4367" max="4367" width="107.140625" style="64" customWidth="1"/>
    <col min="4368" max="4608" width="9.140625" style="64"/>
    <col min="4609" max="4609" width="7" style="64" customWidth="1"/>
    <col min="4610" max="4610" width="46.7109375" style="64" customWidth="1"/>
    <col min="4611" max="4611" width="31.28515625" style="64" customWidth="1"/>
    <col min="4612" max="4612" width="20.85546875" style="64" customWidth="1"/>
    <col min="4613" max="4613" width="38" style="64" customWidth="1"/>
    <col min="4614" max="4614" width="22.28515625" style="64" customWidth="1"/>
    <col min="4615" max="4615" width="11.85546875" style="64" customWidth="1"/>
    <col min="4616" max="4616" width="11" style="64" customWidth="1"/>
    <col min="4617" max="4617" width="11.5703125" style="64" customWidth="1"/>
    <col min="4618" max="4618" width="11.28515625" style="64" customWidth="1"/>
    <col min="4619" max="4619" width="10.7109375" style="64" customWidth="1"/>
    <col min="4620" max="4620" width="11.28515625" style="64" customWidth="1"/>
    <col min="4621" max="4621" width="15.85546875" style="64" customWidth="1"/>
    <col min="4622" max="4622" width="16.85546875" style="64" customWidth="1"/>
    <col min="4623" max="4623" width="107.140625" style="64" customWidth="1"/>
    <col min="4624" max="4864" width="9.140625" style="64"/>
    <col min="4865" max="4865" width="7" style="64" customWidth="1"/>
    <col min="4866" max="4866" width="46.7109375" style="64" customWidth="1"/>
    <col min="4867" max="4867" width="31.28515625" style="64" customWidth="1"/>
    <col min="4868" max="4868" width="20.85546875" style="64" customWidth="1"/>
    <col min="4869" max="4869" width="38" style="64" customWidth="1"/>
    <col min="4870" max="4870" width="22.28515625" style="64" customWidth="1"/>
    <col min="4871" max="4871" width="11.85546875" style="64" customWidth="1"/>
    <col min="4872" max="4872" width="11" style="64" customWidth="1"/>
    <col min="4873" max="4873" width="11.5703125" style="64" customWidth="1"/>
    <col min="4874" max="4874" width="11.28515625" style="64" customWidth="1"/>
    <col min="4875" max="4875" width="10.7109375" style="64" customWidth="1"/>
    <col min="4876" max="4876" width="11.28515625" style="64" customWidth="1"/>
    <col min="4877" max="4877" width="15.85546875" style="64" customWidth="1"/>
    <col min="4878" max="4878" width="16.85546875" style="64" customWidth="1"/>
    <col min="4879" max="4879" width="107.140625" style="64" customWidth="1"/>
    <col min="4880" max="5120" width="9.140625" style="64"/>
    <col min="5121" max="5121" width="7" style="64" customWidth="1"/>
    <col min="5122" max="5122" width="46.7109375" style="64" customWidth="1"/>
    <col min="5123" max="5123" width="31.28515625" style="64" customWidth="1"/>
    <col min="5124" max="5124" width="20.85546875" style="64" customWidth="1"/>
    <col min="5125" max="5125" width="38" style="64" customWidth="1"/>
    <col min="5126" max="5126" width="22.28515625" style="64" customWidth="1"/>
    <col min="5127" max="5127" width="11.85546875" style="64" customWidth="1"/>
    <col min="5128" max="5128" width="11" style="64" customWidth="1"/>
    <col min="5129" max="5129" width="11.5703125" style="64" customWidth="1"/>
    <col min="5130" max="5130" width="11.28515625" style="64" customWidth="1"/>
    <col min="5131" max="5131" width="10.7109375" style="64" customWidth="1"/>
    <col min="5132" max="5132" width="11.28515625" style="64" customWidth="1"/>
    <col min="5133" max="5133" width="15.85546875" style="64" customWidth="1"/>
    <col min="5134" max="5134" width="16.85546875" style="64" customWidth="1"/>
    <col min="5135" max="5135" width="107.140625" style="64" customWidth="1"/>
    <col min="5136" max="5376" width="9.140625" style="64"/>
    <col min="5377" max="5377" width="7" style="64" customWidth="1"/>
    <col min="5378" max="5378" width="46.7109375" style="64" customWidth="1"/>
    <col min="5379" max="5379" width="31.28515625" style="64" customWidth="1"/>
    <col min="5380" max="5380" width="20.85546875" style="64" customWidth="1"/>
    <col min="5381" max="5381" width="38" style="64" customWidth="1"/>
    <col min="5382" max="5382" width="22.28515625" style="64" customWidth="1"/>
    <col min="5383" max="5383" width="11.85546875" style="64" customWidth="1"/>
    <col min="5384" max="5384" width="11" style="64" customWidth="1"/>
    <col min="5385" max="5385" width="11.5703125" style="64" customWidth="1"/>
    <col min="5386" max="5386" width="11.28515625" style="64" customWidth="1"/>
    <col min="5387" max="5387" width="10.7109375" style="64" customWidth="1"/>
    <col min="5388" max="5388" width="11.28515625" style="64" customWidth="1"/>
    <col min="5389" max="5389" width="15.85546875" style="64" customWidth="1"/>
    <col min="5390" max="5390" width="16.85546875" style="64" customWidth="1"/>
    <col min="5391" max="5391" width="107.140625" style="64" customWidth="1"/>
    <col min="5392" max="5632" width="9.140625" style="64"/>
    <col min="5633" max="5633" width="7" style="64" customWidth="1"/>
    <col min="5634" max="5634" width="46.7109375" style="64" customWidth="1"/>
    <col min="5635" max="5635" width="31.28515625" style="64" customWidth="1"/>
    <col min="5636" max="5636" width="20.85546875" style="64" customWidth="1"/>
    <col min="5637" max="5637" width="38" style="64" customWidth="1"/>
    <col min="5638" max="5638" width="22.28515625" style="64" customWidth="1"/>
    <col min="5639" max="5639" width="11.85546875" style="64" customWidth="1"/>
    <col min="5640" max="5640" width="11" style="64" customWidth="1"/>
    <col min="5641" max="5641" width="11.5703125" style="64" customWidth="1"/>
    <col min="5642" max="5642" width="11.28515625" style="64" customWidth="1"/>
    <col min="5643" max="5643" width="10.7109375" style="64" customWidth="1"/>
    <col min="5644" max="5644" width="11.28515625" style="64" customWidth="1"/>
    <col min="5645" max="5645" width="15.85546875" style="64" customWidth="1"/>
    <col min="5646" max="5646" width="16.85546875" style="64" customWidth="1"/>
    <col min="5647" max="5647" width="107.140625" style="64" customWidth="1"/>
    <col min="5648" max="5888" width="9.140625" style="64"/>
    <col min="5889" max="5889" width="7" style="64" customWidth="1"/>
    <col min="5890" max="5890" width="46.7109375" style="64" customWidth="1"/>
    <col min="5891" max="5891" width="31.28515625" style="64" customWidth="1"/>
    <col min="5892" max="5892" width="20.85546875" style="64" customWidth="1"/>
    <col min="5893" max="5893" width="38" style="64" customWidth="1"/>
    <col min="5894" max="5894" width="22.28515625" style="64" customWidth="1"/>
    <col min="5895" max="5895" width="11.85546875" style="64" customWidth="1"/>
    <col min="5896" max="5896" width="11" style="64" customWidth="1"/>
    <col min="5897" max="5897" width="11.5703125" style="64" customWidth="1"/>
    <col min="5898" max="5898" width="11.28515625" style="64" customWidth="1"/>
    <col min="5899" max="5899" width="10.7109375" style="64" customWidth="1"/>
    <col min="5900" max="5900" width="11.28515625" style="64" customWidth="1"/>
    <col min="5901" max="5901" width="15.85546875" style="64" customWidth="1"/>
    <col min="5902" max="5902" width="16.85546875" style="64" customWidth="1"/>
    <col min="5903" max="5903" width="107.140625" style="64" customWidth="1"/>
    <col min="5904" max="6144" width="9.140625" style="64"/>
    <col min="6145" max="6145" width="7" style="64" customWidth="1"/>
    <col min="6146" max="6146" width="46.7109375" style="64" customWidth="1"/>
    <col min="6147" max="6147" width="31.28515625" style="64" customWidth="1"/>
    <col min="6148" max="6148" width="20.85546875" style="64" customWidth="1"/>
    <col min="6149" max="6149" width="38" style="64" customWidth="1"/>
    <col min="6150" max="6150" width="22.28515625" style="64" customWidth="1"/>
    <col min="6151" max="6151" width="11.85546875" style="64" customWidth="1"/>
    <col min="6152" max="6152" width="11" style="64" customWidth="1"/>
    <col min="6153" max="6153" width="11.5703125" style="64" customWidth="1"/>
    <col min="6154" max="6154" width="11.28515625" style="64" customWidth="1"/>
    <col min="6155" max="6155" width="10.7109375" style="64" customWidth="1"/>
    <col min="6156" max="6156" width="11.28515625" style="64" customWidth="1"/>
    <col min="6157" max="6157" width="15.85546875" style="64" customWidth="1"/>
    <col min="6158" max="6158" width="16.85546875" style="64" customWidth="1"/>
    <col min="6159" max="6159" width="107.140625" style="64" customWidth="1"/>
    <col min="6160" max="6400" width="9.140625" style="64"/>
    <col min="6401" max="6401" width="7" style="64" customWidth="1"/>
    <col min="6402" max="6402" width="46.7109375" style="64" customWidth="1"/>
    <col min="6403" max="6403" width="31.28515625" style="64" customWidth="1"/>
    <col min="6404" max="6404" width="20.85546875" style="64" customWidth="1"/>
    <col min="6405" max="6405" width="38" style="64" customWidth="1"/>
    <col min="6406" max="6406" width="22.28515625" style="64" customWidth="1"/>
    <col min="6407" max="6407" width="11.85546875" style="64" customWidth="1"/>
    <col min="6408" max="6408" width="11" style="64" customWidth="1"/>
    <col min="6409" max="6409" width="11.5703125" style="64" customWidth="1"/>
    <col min="6410" max="6410" width="11.28515625" style="64" customWidth="1"/>
    <col min="6411" max="6411" width="10.7109375" style="64" customWidth="1"/>
    <col min="6412" max="6412" width="11.28515625" style="64" customWidth="1"/>
    <col min="6413" max="6413" width="15.85546875" style="64" customWidth="1"/>
    <col min="6414" max="6414" width="16.85546875" style="64" customWidth="1"/>
    <col min="6415" max="6415" width="107.140625" style="64" customWidth="1"/>
    <col min="6416" max="6656" width="9.140625" style="64"/>
    <col min="6657" max="6657" width="7" style="64" customWidth="1"/>
    <col min="6658" max="6658" width="46.7109375" style="64" customWidth="1"/>
    <col min="6659" max="6659" width="31.28515625" style="64" customWidth="1"/>
    <col min="6660" max="6660" width="20.85546875" style="64" customWidth="1"/>
    <col min="6661" max="6661" width="38" style="64" customWidth="1"/>
    <col min="6662" max="6662" width="22.28515625" style="64" customWidth="1"/>
    <col min="6663" max="6663" width="11.85546875" style="64" customWidth="1"/>
    <col min="6664" max="6664" width="11" style="64" customWidth="1"/>
    <col min="6665" max="6665" width="11.5703125" style="64" customWidth="1"/>
    <col min="6666" max="6666" width="11.28515625" style="64" customWidth="1"/>
    <col min="6667" max="6667" width="10.7109375" style="64" customWidth="1"/>
    <col min="6668" max="6668" width="11.28515625" style="64" customWidth="1"/>
    <col min="6669" max="6669" width="15.85546875" style="64" customWidth="1"/>
    <col min="6670" max="6670" width="16.85546875" style="64" customWidth="1"/>
    <col min="6671" max="6671" width="107.140625" style="64" customWidth="1"/>
    <col min="6672" max="6912" width="9.140625" style="64"/>
    <col min="6913" max="6913" width="7" style="64" customWidth="1"/>
    <col min="6914" max="6914" width="46.7109375" style="64" customWidth="1"/>
    <col min="6915" max="6915" width="31.28515625" style="64" customWidth="1"/>
    <col min="6916" max="6916" width="20.85546875" style="64" customWidth="1"/>
    <col min="6917" max="6917" width="38" style="64" customWidth="1"/>
    <col min="6918" max="6918" width="22.28515625" style="64" customWidth="1"/>
    <col min="6919" max="6919" width="11.85546875" style="64" customWidth="1"/>
    <col min="6920" max="6920" width="11" style="64" customWidth="1"/>
    <col min="6921" max="6921" width="11.5703125" style="64" customWidth="1"/>
    <col min="6922" max="6922" width="11.28515625" style="64" customWidth="1"/>
    <col min="6923" max="6923" width="10.7109375" style="64" customWidth="1"/>
    <col min="6924" max="6924" width="11.28515625" style="64" customWidth="1"/>
    <col min="6925" max="6925" width="15.85546875" style="64" customWidth="1"/>
    <col min="6926" max="6926" width="16.85546875" style="64" customWidth="1"/>
    <col min="6927" max="6927" width="107.140625" style="64" customWidth="1"/>
    <col min="6928" max="7168" width="9.140625" style="64"/>
    <col min="7169" max="7169" width="7" style="64" customWidth="1"/>
    <col min="7170" max="7170" width="46.7109375" style="64" customWidth="1"/>
    <col min="7171" max="7171" width="31.28515625" style="64" customWidth="1"/>
    <col min="7172" max="7172" width="20.85546875" style="64" customWidth="1"/>
    <col min="7173" max="7173" width="38" style="64" customWidth="1"/>
    <col min="7174" max="7174" width="22.28515625" style="64" customWidth="1"/>
    <col min="7175" max="7175" width="11.85546875" style="64" customWidth="1"/>
    <col min="7176" max="7176" width="11" style="64" customWidth="1"/>
    <col min="7177" max="7177" width="11.5703125" style="64" customWidth="1"/>
    <col min="7178" max="7178" width="11.28515625" style="64" customWidth="1"/>
    <col min="7179" max="7179" width="10.7109375" style="64" customWidth="1"/>
    <col min="7180" max="7180" width="11.28515625" style="64" customWidth="1"/>
    <col min="7181" max="7181" width="15.85546875" style="64" customWidth="1"/>
    <col min="7182" max="7182" width="16.85546875" style="64" customWidth="1"/>
    <col min="7183" max="7183" width="107.140625" style="64" customWidth="1"/>
    <col min="7184" max="7424" width="9.140625" style="64"/>
    <col min="7425" max="7425" width="7" style="64" customWidth="1"/>
    <col min="7426" max="7426" width="46.7109375" style="64" customWidth="1"/>
    <col min="7427" max="7427" width="31.28515625" style="64" customWidth="1"/>
    <col min="7428" max="7428" width="20.85546875" style="64" customWidth="1"/>
    <col min="7429" max="7429" width="38" style="64" customWidth="1"/>
    <col min="7430" max="7430" width="22.28515625" style="64" customWidth="1"/>
    <col min="7431" max="7431" width="11.85546875" style="64" customWidth="1"/>
    <col min="7432" max="7432" width="11" style="64" customWidth="1"/>
    <col min="7433" max="7433" width="11.5703125" style="64" customWidth="1"/>
    <col min="7434" max="7434" width="11.28515625" style="64" customWidth="1"/>
    <col min="7435" max="7435" width="10.7109375" style="64" customWidth="1"/>
    <col min="7436" max="7436" width="11.28515625" style="64" customWidth="1"/>
    <col min="7437" max="7437" width="15.85546875" style="64" customWidth="1"/>
    <col min="7438" max="7438" width="16.85546875" style="64" customWidth="1"/>
    <col min="7439" max="7439" width="107.140625" style="64" customWidth="1"/>
    <col min="7440" max="7680" width="9.140625" style="64"/>
    <col min="7681" max="7681" width="7" style="64" customWidth="1"/>
    <col min="7682" max="7682" width="46.7109375" style="64" customWidth="1"/>
    <col min="7683" max="7683" width="31.28515625" style="64" customWidth="1"/>
    <col min="7684" max="7684" width="20.85546875" style="64" customWidth="1"/>
    <col min="7685" max="7685" width="38" style="64" customWidth="1"/>
    <col min="7686" max="7686" width="22.28515625" style="64" customWidth="1"/>
    <col min="7687" max="7687" width="11.85546875" style="64" customWidth="1"/>
    <col min="7688" max="7688" width="11" style="64" customWidth="1"/>
    <col min="7689" max="7689" width="11.5703125" style="64" customWidth="1"/>
    <col min="7690" max="7690" width="11.28515625" style="64" customWidth="1"/>
    <col min="7691" max="7691" width="10.7109375" style="64" customWidth="1"/>
    <col min="7692" max="7692" width="11.28515625" style="64" customWidth="1"/>
    <col min="7693" max="7693" width="15.85546875" style="64" customWidth="1"/>
    <col min="7694" max="7694" width="16.85546875" style="64" customWidth="1"/>
    <col min="7695" max="7695" width="107.140625" style="64" customWidth="1"/>
    <col min="7696" max="7936" width="9.140625" style="64"/>
    <col min="7937" max="7937" width="7" style="64" customWidth="1"/>
    <col min="7938" max="7938" width="46.7109375" style="64" customWidth="1"/>
    <col min="7939" max="7939" width="31.28515625" style="64" customWidth="1"/>
    <col min="7940" max="7940" width="20.85546875" style="64" customWidth="1"/>
    <col min="7941" max="7941" width="38" style="64" customWidth="1"/>
    <col min="7942" max="7942" width="22.28515625" style="64" customWidth="1"/>
    <col min="7943" max="7943" width="11.85546875" style="64" customWidth="1"/>
    <col min="7944" max="7944" width="11" style="64" customWidth="1"/>
    <col min="7945" max="7945" width="11.5703125" style="64" customWidth="1"/>
    <col min="7946" max="7946" width="11.28515625" style="64" customWidth="1"/>
    <col min="7947" max="7947" width="10.7109375" style="64" customWidth="1"/>
    <col min="7948" max="7948" width="11.28515625" style="64" customWidth="1"/>
    <col min="7949" max="7949" width="15.85546875" style="64" customWidth="1"/>
    <col min="7950" max="7950" width="16.85546875" style="64" customWidth="1"/>
    <col min="7951" max="7951" width="107.140625" style="64" customWidth="1"/>
    <col min="7952" max="8192" width="9.140625" style="64"/>
    <col min="8193" max="8193" width="7" style="64" customWidth="1"/>
    <col min="8194" max="8194" width="46.7109375" style="64" customWidth="1"/>
    <col min="8195" max="8195" width="31.28515625" style="64" customWidth="1"/>
    <col min="8196" max="8196" width="20.85546875" style="64" customWidth="1"/>
    <col min="8197" max="8197" width="38" style="64" customWidth="1"/>
    <col min="8198" max="8198" width="22.28515625" style="64" customWidth="1"/>
    <col min="8199" max="8199" width="11.85546875" style="64" customWidth="1"/>
    <col min="8200" max="8200" width="11" style="64" customWidth="1"/>
    <col min="8201" max="8201" width="11.5703125" style="64" customWidth="1"/>
    <col min="8202" max="8202" width="11.28515625" style="64" customWidth="1"/>
    <col min="8203" max="8203" width="10.7109375" style="64" customWidth="1"/>
    <col min="8204" max="8204" width="11.28515625" style="64" customWidth="1"/>
    <col min="8205" max="8205" width="15.85546875" style="64" customWidth="1"/>
    <col min="8206" max="8206" width="16.85546875" style="64" customWidth="1"/>
    <col min="8207" max="8207" width="107.140625" style="64" customWidth="1"/>
    <col min="8208" max="8448" width="9.140625" style="64"/>
    <col min="8449" max="8449" width="7" style="64" customWidth="1"/>
    <col min="8450" max="8450" width="46.7109375" style="64" customWidth="1"/>
    <col min="8451" max="8451" width="31.28515625" style="64" customWidth="1"/>
    <col min="8452" max="8452" width="20.85546875" style="64" customWidth="1"/>
    <col min="8453" max="8453" width="38" style="64" customWidth="1"/>
    <col min="8454" max="8454" width="22.28515625" style="64" customWidth="1"/>
    <col min="8455" max="8455" width="11.85546875" style="64" customWidth="1"/>
    <col min="8456" max="8456" width="11" style="64" customWidth="1"/>
    <col min="8457" max="8457" width="11.5703125" style="64" customWidth="1"/>
    <col min="8458" max="8458" width="11.28515625" style="64" customWidth="1"/>
    <col min="8459" max="8459" width="10.7109375" style="64" customWidth="1"/>
    <col min="8460" max="8460" width="11.28515625" style="64" customWidth="1"/>
    <col min="8461" max="8461" width="15.85546875" style="64" customWidth="1"/>
    <col min="8462" max="8462" width="16.85546875" style="64" customWidth="1"/>
    <col min="8463" max="8463" width="107.140625" style="64" customWidth="1"/>
    <col min="8464" max="8704" width="9.140625" style="64"/>
    <col min="8705" max="8705" width="7" style="64" customWidth="1"/>
    <col min="8706" max="8706" width="46.7109375" style="64" customWidth="1"/>
    <col min="8707" max="8707" width="31.28515625" style="64" customWidth="1"/>
    <col min="8708" max="8708" width="20.85546875" style="64" customWidth="1"/>
    <col min="8709" max="8709" width="38" style="64" customWidth="1"/>
    <col min="8710" max="8710" width="22.28515625" style="64" customWidth="1"/>
    <col min="8711" max="8711" width="11.85546875" style="64" customWidth="1"/>
    <col min="8712" max="8712" width="11" style="64" customWidth="1"/>
    <col min="8713" max="8713" width="11.5703125" style="64" customWidth="1"/>
    <col min="8714" max="8714" width="11.28515625" style="64" customWidth="1"/>
    <col min="8715" max="8715" width="10.7109375" style="64" customWidth="1"/>
    <col min="8716" max="8716" width="11.28515625" style="64" customWidth="1"/>
    <col min="8717" max="8717" width="15.85546875" style="64" customWidth="1"/>
    <col min="8718" max="8718" width="16.85546875" style="64" customWidth="1"/>
    <col min="8719" max="8719" width="107.140625" style="64" customWidth="1"/>
    <col min="8720" max="8960" width="9.140625" style="64"/>
    <col min="8961" max="8961" width="7" style="64" customWidth="1"/>
    <col min="8962" max="8962" width="46.7109375" style="64" customWidth="1"/>
    <col min="8963" max="8963" width="31.28515625" style="64" customWidth="1"/>
    <col min="8964" max="8964" width="20.85546875" style="64" customWidth="1"/>
    <col min="8965" max="8965" width="38" style="64" customWidth="1"/>
    <col min="8966" max="8966" width="22.28515625" style="64" customWidth="1"/>
    <col min="8967" max="8967" width="11.85546875" style="64" customWidth="1"/>
    <col min="8968" max="8968" width="11" style="64" customWidth="1"/>
    <col min="8969" max="8969" width="11.5703125" style="64" customWidth="1"/>
    <col min="8970" max="8970" width="11.28515625" style="64" customWidth="1"/>
    <col min="8971" max="8971" width="10.7109375" style="64" customWidth="1"/>
    <col min="8972" max="8972" width="11.28515625" style="64" customWidth="1"/>
    <col min="8973" max="8973" width="15.85546875" style="64" customWidth="1"/>
    <col min="8974" max="8974" width="16.85546875" style="64" customWidth="1"/>
    <col min="8975" max="8975" width="107.140625" style="64" customWidth="1"/>
    <col min="8976" max="9216" width="9.140625" style="64"/>
    <col min="9217" max="9217" width="7" style="64" customWidth="1"/>
    <col min="9218" max="9218" width="46.7109375" style="64" customWidth="1"/>
    <col min="9219" max="9219" width="31.28515625" style="64" customWidth="1"/>
    <col min="9220" max="9220" width="20.85546875" style="64" customWidth="1"/>
    <col min="9221" max="9221" width="38" style="64" customWidth="1"/>
    <col min="9222" max="9222" width="22.28515625" style="64" customWidth="1"/>
    <col min="9223" max="9223" width="11.85546875" style="64" customWidth="1"/>
    <col min="9224" max="9224" width="11" style="64" customWidth="1"/>
    <col min="9225" max="9225" width="11.5703125" style="64" customWidth="1"/>
    <col min="9226" max="9226" width="11.28515625" style="64" customWidth="1"/>
    <col min="9227" max="9227" width="10.7109375" style="64" customWidth="1"/>
    <col min="9228" max="9228" width="11.28515625" style="64" customWidth="1"/>
    <col min="9229" max="9229" width="15.85546875" style="64" customWidth="1"/>
    <col min="9230" max="9230" width="16.85546875" style="64" customWidth="1"/>
    <col min="9231" max="9231" width="107.140625" style="64" customWidth="1"/>
    <col min="9232" max="9472" width="9.140625" style="64"/>
    <col min="9473" max="9473" width="7" style="64" customWidth="1"/>
    <col min="9474" max="9474" width="46.7109375" style="64" customWidth="1"/>
    <col min="9475" max="9475" width="31.28515625" style="64" customWidth="1"/>
    <col min="9476" max="9476" width="20.85546875" style="64" customWidth="1"/>
    <col min="9477" max="9477" width="38" style="64" customWidth="1"/>
    <col min="9478" max="9478" width="22.28515625" style="64" customWidth="1"/>
    <col min="9479" max="9479" width="11.85546875" style="64" customWidth="1"/>
    <col min="9480" max="9480" width="11" style="64" customWidth="1"/>
    <col min="9481" max="9481" width="11.5703125" style="64" customWidth="1"/>
    <col min="9482" max="9482" width="11.28515625" style="64" customWidth="1"/>
    <col min="9483" max="9483" width="10.7109375" style="64" customWidth="1"/>
    <col min="9484" max="9484" width="11.28515625" style="64" customWidth="1"/>
    <col min="9485" max="9485" width="15.85546875" style="64" customWidth="1"/>
    <col min="9486" max="9486" width="16.85546875" style="64" customWidth="1"/>
    <col min="9487" max="9487" width="107.140625" style="64" customWidth="1"/>
    <col min="9488" max="9728" width="9.140625" style="64"/>
    <col min="9729" max="9729" width="7" style="64" customWidth="1"/>
    <col min="9730" max="9730" width="46.7109375" style="64" customWidth="1"/>
    <col min="9731" max="9731" width="31.28515625" style="64" customWidth="1"/>
    <col min="9732" max="9732" width="20.85546875" style="64" customWidth="1"/>
    <col min="9733" max="9733" width="38" style="64" customWidth="1"/>
    <col min="9734" max="9734" width="22.28515625" style="64" customWidth="1"/>
    <col min="9735" max="9735" width="11.85546875" style="64" customWidth="1"/>
    <col min="9736" max="9736" width="11" style="64" customWidth="1"/>
    <col min="9737" max="9737" width="11.5703125" style="64" customWidth="1"/>
    <col min="9738" max="9738" width="11.28515625" style="64" customWidth="1"/>
    <col min="9739" max="9739" width="10.7109375" style="64" customWidth="1"/>
    <col min="9740" max="9740" width="11.28515625" style="64" customWidth="1"/>
    <col min="9741" max="9741" width="15.85546875" style="64" customWidth="1"/>
    <col min="9742" max="9742" width="16.85546875" style="64" customWidth="1"/>
    <col min="9743" max="9743" width="107.140625" style="64" customWidth="1"/>
    <col min="9744" max="9984" width="9.140625" style="64"/>
    <col min="9985" max="9985" width="7" style="64" customWidth="1"/>
    <col min="9986" max="9986" width="46.7109375" style="64" customWidth="1"/>
    <col min="9987" max="9987" width="31.28515625" style="64" customWidth="1"/>
    <col min="9988" max="9988" width="20.85546875" style="64" customWidth="1"/>
    <col min="9989" max="9989" width="38" style="64" customWidth="1"/>
    <col min="9990" max="9990" width="22.28515625" style="64" customWidth="1"/>
    <col min="9991" max="9991" width="11.85546875" style="64" customWidth="1"/>
    <col min="9992" max="9992" width="11" style="64" customWidth="1"/>
    <col min="9993" max="9993" width="11.5703125" style="64" customWidth="1"/>
    <col min="9994" max="9994" width="11.28515625" style="64" customWidth="1"/>
    <col min="9995" max="9995" width="10.7109375" style="64" customWidth="1"/>
    <col min="9996" max="9996" width="11.28515625" style="64" customWidth="1"/>
    <col min="9997" max="9997" width="15.85546875" style="64" customWidth="1"/>
    <col min="9998" max="9998" width="16.85546875" style="64" customWidth="1"/>
    <col min="9999" max="9999" width="107.140625" style="64" customWidth="1"/>
    <col min="10000" max="10240" width="9.140625" style="64"/>
    <col min="10241" max="10241" width="7" style="64" customWidth="1"/>
    <col min="10242" max="10242" width="46.7109375" style="64" customWidth="1"/>
    <col min="10243" max="10243" width="31.28515625" style="64" customWidth="1"/>
    <col min="10244" max="10244" width="20.85546875" style="64" customWidth="1"/>
    <col min="10245" max="10245" width="38" style="64" customWidth="1"/>
    <col min="10246" max="10246" width="22.28515625" style="64" customWidth="1"/>
    <col min="10247" max="10247" width="11.85546875" style="64" customWidth="1"/>
    <col min="10248" max="10248" width="11" style="64" customWidth="1"/>
    <col min="10249" max="10249" width="11.5703125" style="64" customWidth="1"/>
    <col min="10250" max="10250" width="11.28515625" style="64" customWidth="1"/>
    <col min="10251" max="10251" width="10.7109375" style="64" customWidth="1"/>
    <col min="10252" max="10252" width="11.28515625" style="64" customWidth="1"/>
    <col min="10253" max="10253" width="15.85546875" style="64" customWidth="1"/>
    <col min="10254" max="10254" width="16.85546875" style="64" customWidth="1"/>
    <col min="10255" max="10255" width="107.140625" style="64" customWidth="1"/>
    <col min="10256" max="10496" width="9.140625" style="64"/>
    <col min="10497" max="10497" width="7" style="64" customWidth="1"/>
    <col min="10498" max="10498" width="46.7109375" style="64" customWidth="1"/>
    <col min="10499" max="10499" width="31.28515625" style="64" customWidth="1"/>
    <col min="10500" max="10500" width="20.85546875" style="64" customWidth="1"/>
    <col min="10501" max="10501" width="38" style="64" customWidth="1"/>
    <col min="10502" max="10502" width="22.28515625" style="64" customWidth="1"/>
    <col min="10503" max="10503" width="11.85546875" style="64" customWidth="1"/>
    <col min="10504" max="10504" width="11" style="64" customWidth="1"/>
    <col min="10505" max="10505" width="11.5703125" style="64" customWidth="1"/>
    <col min="10506" max="10506" width="11.28515625" style="64" customWidth="1"/>
    <col min="10507" max="10507" width="10.7109375" style="64" customWidth="1"/>
    <col min="10508" max="10508" width="11.28515625" style="64" customWidth="1"/>
    <col min="10509" max="10509" width="15.85546875" style="64" customWidth="1"/>
    <col min="10510" max="10510" width="16.85546875" style="64" customWidth="1"/>
    <col min="10511" max="10511" width="107.140625" style="64" customWidth="1"/>
    <col min="10512" max="10752" width="9.140625" style="64"/>
    <col min="10753" max="10753" width="7" style="64" customWidth="1"/>
    <col min="10754" max="10754" width="46.7109375" style="64" customWidth="1"/>
    <col min="10755" max="10755" width="31.28515625" style="64" customWidth="1"/>
    <col min="10756" max="10756" width="20.85546875" style="64" customWidth="1"/>
    <col min="10757" max="10757" width="38" style="64" customWidth="1"/>
    <col min="10758" max="10758" width="22.28515625" style="64" customWidth="1"/>
    <col min="10759" max="10759" width="11.85546875" style="64" customWidth="1"/>
    <col min="10760" max="10760" width="11" style="64" customWidth="1"/>
    <col min="10761" max="10761" width="11.5703125" style="64" customWidth="1"/>
    <col min="10762" max="10762" width="11.28515625" style="64" customWidth="1"/>
    <col min="10763" max="10763" width="10.7109375" style="64" customWidth="1"/>
    <col min="10764" max="10764" width="11.28515625" style="64" customWidth="1"/>
    <col min="10765" max="10765" width="15.85546875" style="64" customWidth="1"/>
    <col min="10766" max="10766" width="16.85546875" style="64" customWidth="1"/>
    <col min="10767" max="10767" width="107.140625" style="64" customWidth="1"/>
    <col min="10768" max="11008" width="9.140625" style="64"/>
    <col min="11009" max="11009" width="7" style="64" customWidth="1"/>
    <col min="11010" max="11010" width="46.7109375" style="64" customWidth="1"/>
    <col min="11011" max="11011" width="31.28515625" style="64" customWidth="1"/>
    <col min="11012" max="11012" width="20.85546875" style="64" customWidth="1"/>
    <col min="11013" max="11013" width="38" style="64" customWidth="1"/>
    <col min="11014" max="11014" width="22.28515625" style="64" customWidth="1"/>
    <col min="11015" max="11015" width="11.85546875" style="64" customWidth="1"/>
    <col min="11016" max="11016" width="11" style="64" customWidth="1"/>
    <col min="11017" max="11017" width="11.5703125" style="64" customWidth="1"/>
    <col min="11018" max="11018" width="11.28515625" style="64" customWidth="1"/>
    <col min="11019" max="11019" width="10.7109375" style="64" customWidth="1"/>
    <col min="11020" max="11020" width="11.28515625" style="64" customWidth="1"/>
    <col min="11021" max="11021" width="15.85546875" style="64" customWidth="1"/>
    <col min="11022" max="11022" width="16.85546875" style="64" customWidth="1"/>
    <col min="11023" max="11023" width="107.140625" style="64" customWidth="1"/>
    <col min="11024" max="11264" width="9.140625" style="64"/>
    <col min="11265" max="11265" width="7" style="64" customWidth="1"/>
    <col min="11266" max="11266" width="46.7109375" style="64" customWidth="1"/>
    <col min="11267" max="11267" width="31.28515625" style="64" customWidth="1"/>
    <col min="11268" max="11268" width="20.85546875" style="64" customWidth="1"/>
    <col min="11269" max="11269" width="38" style="64" customWidth="1"/>
    <col min="11270" max="11270" width="22.28515625" style="64" customWidth="1"/>
    <col min="11271" max="11271" width="11.85546875" style="64" customWidth="1"/>
    <col min="11272" max="11272" width="11" style="64" customWidth="1"/>
    <col min="11273" max="11273" width="11.5703125" style="64" customWidth="1"/>
    <col min="11274" max="11274" width="11.28515625" style="64" customWidth="1"/>
    <col min="11275" max="11275" width="10.7109375" style="64" customWidth="1"/>
    <col min="11276" max="11276" width="11.28515625" style="64" customWidth="1"/>
    <col min="11277" max="11277" width="15.85546875" style="64" customWidth="1"/>
    <col min="11278" max="11278" width="16.85546875" style="64" customWidth="1"/>
    <col min="11279" max="11279" width="107.140625" style="64" customWidth="1"/>
    <col min="11280" max="11520" width="9.140625" style="64"/>
    <col min="11521" max="11521" width="7" style="64" customWidth="1"/>
    <col min="11522" max="11522" width="46.7109375" style="64" customWidth="1"/>
    <col min="11523" max="11523" width="31.28515625" style="64" customWidth="1"/>
    <col min="11524" max="11524" width="20.85546875" style="64" customWidth="1"/>
    <col min="11525" max="11525" width="38" style="64" customWidth="1"/>
    <col min="11526" max="11526" width="22.28515625" style="64" customWidth="1"/>
    <col min="11527" max="11527" width="11.85546875" style="64" customWidth="1"/>
    <col min="11528" max="11528" width="11" style="64" customWidth="1"/>
    <col min="11529" max="11529" width="11.5703125" style="64" customWidth="1"/>
    <col min="11530" max="11530" width="11.28515625" style="64" customWidth="1"/>
    <col min="11531" max="11531" width="10.7109375" style="64" customWidth="1"/>
    <col min="11532" max="11532" width="11.28515625" style="64" customWidth="1"/>
    <col min="11533" max="11533" width="15.85546875" style="64" customWidth="1"/>
    <col min="11534" max="11534" width="16.85546875" style="64" customWidth="1"/>
    <col min="11535" max="11535" width="107.140625" style="64" customWidth="1"/>
    <col min="11536" max="11776" width="9.140625" style="64"/>
    <col min="11777" max="11777" width="7" style="64" customWidth="1"/>
    <col min="11778" max="11778" width="46.7109375" style="64" customWidth="1"/>
    <col min="11779" max="11779" width="31.28515625" style="64" customWidth="1"/>
    <col min="11780" max="11780" width="20.85546875" style="64" customWidth="1"/>
    <col min="11781" max="11781" width="38" style="64" customWidth="1"/>
    <col min="11782" max="11782" width="22.28515625" style="64" customWidth="1"/>
    <col min="11783" max="11783" width="11.85546875" style="64" customWidth="1"/>
    <col min="11784" max="11784" width="11" style="64" customWidth="1"/>
    <col min="11785" max="11785" width="11.5703125" style="64" customWidth="1"/>
    <col min="11786" max="11786" width="11.28515625" style="64" customWidth="1"/>
    <col min="11787" max="11787" width="10.7109375" style="64" customWidth="1"/>
    <col min="11788" max="11788" width="11.28515625" style="64" customWidth="1"/>
    <col min="11789" max="11789" width="15.85546875" style="64" customWidth="1"/>
    <col min="11790" max="11790" width="16.85546875" style="64" customWidth="1"/>
    <col min="11791" max="11791" width="107.140625" style="64" customWidth="1"/>
    <col min="11792" max="12032" width="9.140625" style="64"/>
    <col min="12033" max="12033" width="7" style="64" customWidth="1"/>
    <col min="12034" max="12034" width="46.7109375" style="64" customWidth="1"/>
    <col min="12035" max="12035" width="31.28515625" style="64" customWidth="1"/>
    <col min="12036" max="12036" width="20.85546875" style="64" customWidth="1"/>
    <col min="12037" max="12037" width="38" style="64" customWidth="1"/>
    <col min="12038" max="12038" width="22.28515625" style="64" customWidth="1"/>
    <col min="12039" max="12039" width="11.85546875" style="64" customWidth="1"/>
    <col min="12040" max="12040" width="11" style="64" customWidth="1"/>
    <col min="12041" max="12041" width="11.5703125" style="64" customWidth="1"/>
    <col min="12042" max="12042" width="11.28515625" style="64" customWidth="1"/>
    <col min="12043" max="12043" width="10.7109375" style="64" customWidth="1"/>
    <col min="12044" max="12044" width="11.28515625" style="64" customWidth="1"/>
    <col min="12045" max="12045" width="15.85546875" style="64" customWidth="1"/>
    <col min="12046" max="12046" width="16.85546875" style="64" customWidth="1"/>
    <col min="12047" max="12047" width="107.140625" style="64" customWidth="1"/>
    <col min="12048" max="12288" width="9.140625" style="64"/>
    <col min="12289" max="12289" width="7" style="64" customWidth="1"/>
    <col min="12290" max="12290" width="46.7109375" style="64" customWidth="1"/>
    <col min="12291" max="12291" width="31.28515625" style="64" customWidth="1"/>
    <col min="12292" max="12292" width="20.85546875" style="64" customWidth="1"/>
    <col min="12293" max="12293" width="38" style="64" customWidth="1"/>
    <col min="12294" max="12294" width="22.28515625" style="64" customWidth="1"/>
    <col min="12295" max="12295" width="11.85546875" style="64" customWidth="1"/>
    <col min="12296" max="12296" width="11" style="64" customWidth="1"/>
    <col min="12297" max="12297" width="11.5703125" style="64" customWidth="1"/>
    <col min="12298" max="12298" width="11.28515625" style="64" customWidth="1"/>
    <col min="12299" max="12299" width="10.7109375" style="64" customWidth="1"/>
    <col min="12300" max="12300" width="11.28515625" style="64" customWidth="1"/>
    <col min="12301" max="12301" width="15.85546875" style="64" customWidth="1"/>
    <col min="12302" max="12302" width="16.85546875" style="64" customWidth="1"/>
    <col min="12303" max="12303" width="107.140625" style="64" customWidth="1"/>
    <col min="12304" max="12544" width="9.140625" style="64"/>
    <col min="12545" max="12545" width="7" style="64" customWidth="1"/>
    <col min="12546" max="12546" width="46.7109375" style="64" customWidth="1"/>
    <col min="12547" max="12547" width="31.28515625" style="64" customWidth="1"/>
    <col min="12548" max="12548" width="20.85546875" style="64" customWidth="1"/>
    <col min="12549" max="12549" width="38" style="64" customWidth="1"/>
    <col min="12550" max="12550" width="22.28515625" style="64" customWidth="1"/>
    <col min="12551" max="12551" width="11.85546875" style="64" customWidth="1"/>
    <col min="12552" max="12552" width="11" style="64" customWidth="1"/>
    <col min="12553" max="12553" width="11.5703125" style="64" customWidth="1"/>
    <col min="12554" max="12554" width="11.28515625" style="64" customWidth="1"/>
    <col min="12555" max="12555" width="10.7109375" style="64" customWidth="1"/>
    <col min="12556" max="12556" width="11.28515625" style="64" customWidth="1"/>
    <col min="12557" max="12557" width="15.85546875" style="64" customWidth="1"/>
    <col min="12558" max="12558" width="16.85546875" style="64" customWidth="1"/>
    <col min="12559" max="12559" width="107.140625" style="64" customWidth="1"/>
    <col min="12560" max="12800" width="9.140625" style="64"/>
    <col min="12801" max="12801" width="7" style="64" customWidth="1"/>
    <col min="12802" max="12802" width="46.7109375" style="64" customWidth="1"/>
    <col min="12803" max="12803" width="31.28515625" style="64" customWidth="1"/>
    <col min="12804" max="12804" width="20.85546875" style="64" customWidth="1"/>
    <col min="12805" max="12805" width="38" style="64" customWidth="1"/>
    <col min="12806" max="12806" width="22.28515625" style="64" customWidth="1"/>
    <col min="12807" max="12807" width="11.85546875" style="64" customWidth="1"/>
    <col min="12808" max="12808" width="11" style="64" customWidth="1"/>
    <col min="12809" max="12809" width="11.5703125" style="64" customWidth="1"/>
    <col min="12810" max="12810" width="11.28515625" style="64" customWidth="1"/>
    <col min="12811" max="12811" width="10.7109375" style="64" customWidth="1"/>
    <col min="12812" max="12812" width="11.28515625" style="64" customWidth="1"/>
    <col min="12813" max="12813" width="15.85546875" style="64" customWidth="1"/>
    <col min="12814" max="12814" width="16.85546875" style="64" customWidth="1"/>
    <col min="12815" max="12815" width="107.140625" style="64" customWidth="1"/>
    <col min="12816" max="13056" width="9.140625" style="64"/>
    <col min="13057" max="13057" width="7" style="64" customWidth="1"/>
    <col min="13058" max="13058" width="46.7109375" style="64" customWidth="1"/>
    <col min="13059" max="13059" width="31.28515625" style="64" customWidth="1"/>
    <col min="13060" max="13060" width="20.85546875" style="64" customWidth="1"/>
    <col min="13061" max="13061" width="38" style="64" customWidth="1"/>
    <col min="13062" max="13062" width="22.28515625" style="64" customWidth="1"/>
    <col min="13063" max="13063" width="11.85546875" style="64" customWidth="1"/>
    <col min="13064" max="13064" width="11" style="64" customWidth="1"/>
    <col min="13065" max="13065" width="11.5703125" style="64" customWidth="1"/>
    <col min="13066" max="13066" width="11.28515625" style="64" customWidth="1"/>
    <col min="13067" max="13067" width="10.7109375" style="64" customWidth="1"/>
    <col min="13068" max="13068" width="11.28515625" style="64" customWidth="1"/>
    <col min="13069" max="13069" width="15.85546875" style="64" customWidth="1"/>
    <col min="13070" max="13070" width="16.85546875" style="64" customWidth="1"/>
    <col min="13071" max="13071" width="107.140625" style="64" customWidth="1"/>
    <col min="13072" max="13312" width="9.140625" style="64"/>
    <col min="13313" max="13313" width="7" style="64" customWidth="1"/>
    <col min="13314" max="13314" width="46.7109375" style="64" customWidth="1"/>
    <col min="13315" max="13315" width="31.28515625" style="64" customWidth="1"/>
    <col min="13316" max="13316" width="20.85546875" style="64" customWidth="1"/>
    <col min="13317" max="13317" width="38" style="64" customWidth="1"/>
    <col min="13318" max="13318" width="22.28515625" style="64" customWidth="1"/>
    <col min="13319" max="13319" width="11.85546875" style="64" customWidth="1"/>
    <col min="13320" max="13320" width="11" style="64" customWidth="1"/>
    <col min="13321" max="13321" width="11.5703125" style="64" customWidth="1"/>
    <col min="13322" max="13322" width="11.28515625" style="64" customWidth="1"/>
    <col min="13323" max="13323" width="10.7109375" style="64" customWidth="1"/>
    <col min="13324" max="13324" width="11.28515625" style="64" customWidth="1"/>
    <col min="13325" max="13325" width="15.85546875" style="64" customWidth="1"/>
    <col min="13326" max="13326" width="16.85546875" style="64" customWidth="1"/>
    <col min="13327" max="13327" width="107.140625" style="64" customWidth="1"/>
    <col min="13328" max="13568" width="9.140625" style="64"/>
    <col min="13569" max="13569" width="7" style="64" customWidth="1"/>
    <col min="13570" max="13570" width="46.7109375" style="64" customWidth="1"/>
    <col min="13571" max="13571" width="31.28515625" style="64" customWidth="1"/>
    <col min="13572" max="13572" width="20.85546875" style="64" customWidth="1"/>
    <col min="13573" max="13573" width="38" style="64" customWidth="1"/>
    <col min="13574" max="13574" width="22.28515625" style="64" customWidth="1"/>
    <col min="13575" max="13575" width="11.85546875" style="64" customWidth="1"/>
    <col min="13576" max="13576" width="11" style="64" customWidth="1"/>
    <col min="13577" max="13577" width="11.5703125" style="64" customWidth="1"/>
    <col min="13578" max="13578" width="11.28515625" style="64" customWidth="1"/>
    <col min="13579" max="13579" width="10.7109375" style="64" customWidth="1"/>
    <col min="13580" max="13580" width="11.28515625" style="64" customWidth="1"/>
    <col min="13581" max="13581" width="15.85546875" style="64" customWidth="1"/>
    <col min="13582" max="13582" width="16.85546875" style="64" customWidth="1"/>
    <col min="13583" max="13583" width="107.140625" style="64" customWidth="1"/>
    <col min="13584" max="13824" width="9.140625" style="64"/>
    <col min="13825" max="13825" width="7" style="64" customWidth="1"/>
    <col min="13826" max="13826" width="46.7109375" style="64" customWidth="1"/>
    <col min="13827" max="13827" width="31.28515625" style="64" customWidth="1"/>
    <col min="13828" max="13828" width="20.85546875" style="64" customWidth="1"/>
    <col min="13829" max="13829" width="38" style="64" customWidth="1"/>
    <col min="13830" max="13830" width="22.28515625" style="64" customWidth="1"/>
    <col min="13831" max="13831" width="11.85546875" style="64" customWidth="1"/>
    <col min="13832" max="13832" width="11" style="64" customWidth="1"/>
    <col min="13833" max="13833" width="11.5703125" style="64" customWidth="1"/>
    <col min="13834" max="13834" width="11.28515625" style="64" customWidth="1"/>
    <col min="13835" max="13835" width="10.7109375" style="64" customWidth="1"/>
    <col min="13836" max="13836" width="11.28515625" style="64" customWidth="1"/>
    <col min="13837" max="13837" width="15.85546875" style="64" customWidth="1"/>
    <col min="13838" max="13838" width="16.85546875" style="64" customWidth="1"/>
    <col min="13839" max="13839" width="107.140625" style="64" customWidth="1"/>
    <col min="13840" max="14080" width="9.140625" style="64"/>
    <col min="14081" max="14081" width="7" style="64" customWidth="1"/>
    <col min="14082" max="14082" width="46.7109375" style="64" customWidth="1"/>
    <col min="14083" max="14083" width="31.28515625" style="64" customWidth="1"/>
    <col min="14084" max="14084" width="20.85546875" style="64" customWidth="1"/>
    <col min="14085" max="14085" width="38" style="64" customWidth="1"/>
    <col min="14086" max="14086" width="22.28515625" style="64" customWidth="1"/>
    <col min="14087" max="14087" width="11.85546875" style="64" customWidth="1"/>
    <col min="14088" max="14088" width="11" style="64" customWidth="1"/>
    <col min="14089" max="14089" width="11.5703125" style="64" customWidth="1"/>
    <col min="14090" max="14090" width="11.28515625" style="64" customWidth="1"/>
    <col min="14091" max="14091" width="10.7109375" style="64" customWidth="1"/>
    <col min="14092" max="14092" width="11.28515625" style="64" customWidth="1"/>
    <col min="14093" max="14093" width="15.85546875" style="64" customWidth="1"/>
    <col min="14094" max="14094" width="16.85546875" style="64" customWidth="1"/>
    <col min="14095" max="14095" width="107.140625" style="64" customWidth="1"/>
    <col min="14096" max="14336" width="9.140625" style="64"/>
    <col min="14337" max="14337" width="7" style="64" customWidth="1"/>
    <col min="14338" max="14338" width="46.7109375" style="64" customWidth="1"/>
    <col min="14339" max="14339" width="31.28515625" style="64" customWidth="1"/>
    <col min="14340" max="14340" width="20.85546875" style="64" customWidth="1"/>
    <col min="14341" max="14341" width="38" style="64" customWidth="1"/>
    <col min="14342" max="14342" width="22.28515625" style="64" customWidth="1"/>
    <col min="14343" max="14343" width="11.85546875" style="64" customWidth="1"/>
    <col min="14344" max="14344" width="11" style="64" customWidth="1"/>
    <col min="14345" max="14345" width="11.5703125" style="64" customWidth="1"/>
    <col min="14346" max="14346" width="11.28515625" style="64" customWidth="1"/>
    <col min="14347" max="14347" width="10.7109375" style="64" customWidth="1"/>
    <col min="14348" max="14348" width="11.28515625" style="64" customWidth="1"/>
    <col min="14349" max="14349" width="15.85546875" style="64" customWidth="1"/>
    <col min="14350" max="14350" width="16.85546875" style="64" customWidth="1"/>
    <col min="14351" max="14351" width="107.140625" style="64" customWidth="1"/>
    <col min="14352" max="14592" width="9.140625" style="64"/>
    <col min="14593" max="14593" width="7" style="64" customWidth="1"/>
    <col min="14594" max="14594" width="46.7109375" style="64" customWidth="1"/>
    <col min="14595" max="14595" width="31.28515625" style="64" customWidth="1"/>
    <col min="14596" max="14596" width="20.85546875" style="64" customWidth="1"/>
    <col min="14597" max="14597" width="38" style="64" customWidth="1"/>
    <col min="14598" max="14598" width="22.28515625" style="64" customWidth="1"/>
    <col min="14599" max="14599" width="11.85546875" style="64" customWidth="1"/>
    <col min="14600" max="14600" width="11" style="64" customWidth="1"/>
    <col min="14601" max="14601" width="11.5703125" style="64" customWidth="1"/>
    <col min="14602" max="14602" width="11.28515625" style="64" customWidth="1"/>
    <col min="14603" max="14603" width="10.7109375" style="64" customWidth="1"/>
    <col min="14604" max="14604" width="11.28515625" style="64" customWidth="1"/>
    <col min="14605" max="14605" width="15.85546875" style="64" customWidth="1"/>
    <col min="14606" max="14606" width="16.85546875" style="64" customWidth="1"/>
    <col min="14607" max="14607" width="107.140625" style="64" customWidth="1"/>
    <col min="14608" max="14848" width="9.140625" style="64"/>
    <col min="14849" max="14849" width="7" style="64" customWidth="1"/>
    <col min="14850" max="14850" width="46.7109375" style="64" customWidth="1"/>
    <col min="14851" max="14851" width="31.28515625" style="64" customWidth="1"/>
    <col min="14852" max="14852" width="20.85546875" style="64" customWidth="1"/>
    <col min="14853" max="14853" width="38" style="64" customWidth="1"/>
    <col min="14854" max="14854" width="22.28515625" style="64" customWidth="1"/>
    <col min="14855" max="14855" width="11.85546875" style="64" customWidth="1"/>
    <col min="14856" max="14856" width="11" style="64" customWidth="1"/>
    <col min="14857" max="14857" width="11.5703125" style="64" customWidth="1"/>
    <col min="14858" max="14858" width="11.28515625" style="64" customWidth="1"/>
    <col min="14859" max="14859" width="10.7109375" style="64" customWidth="1"/>
    <col min="14860" max="14860" width="11.28515625" style="64" customWidth="1"/>
    <col min="14861" max="14861" width="15.85546875" style="64" customWidth="1"/>
    <col min="14862" max="14862" width="16.85546875" style="64" customWidth="1"/>
    <col min="14863" max="14863" width="107.140625" style="64" customWidth="1"/>
    <col min="14864" max="15104" width="9.140625" style="64"/>
    <col min="15105" max="15105" width="7" style="64" customWidth="1"/>
    <col min="15106" max="15106" width="46.7109375" style="64" customWidth="1"/>
    <col min="15107" max="15107" width="31.28515625" style="64" customWidth="1"/>
    <col min="15108" max="15108" width="20.85546875" style="64" customWidth="1"/>
    <col min="15109" max="15109" width="38" style="64" customWidth="1"/>
    <col min="15110" max="15110" width="22.28515625" style="64" customWidth="1"/>
    <col min="15111" max="15111" width="11.85546875" style="64" customWidth="1"/>
    <col min="15112" max="15112" width="11" style="64" customWidth="1"/>
    <col min="15113" max="15113" width="11.5703125" style="64" customWidth="1"/>
    <col min="15114" max="15114" width="11.28515625" style="64" customWidth="1"/>
    <col min="15115" max="15115" width="10.7109375" style="64" customWidth="1"/>
    <col min="15116" max="15116" width="11.28515625" style="64" customWidth="1"/>
    <col min="15117" max="15117" width="15.85546875" style="64" customWidth="1"/>
    <col min="15118" max="15118" width="16.85546875" style="64" customWidth="1"/>
    <col min="15119" max="15119" width="107.140625" style="64" customWidth="1"/>
    <col min="15120" max="15360" width="9.140625" style="64"/>
    <col min="15361" max="15361" width="7" style="64" customWidth="1"/>
    <col min="15362" max="15362" width="46.7109375" style="64" customWidth="1"/>
    <col min="15363" max="15363" width="31.28515625" style="64" customWidth="1"/>
    <col min="15364" max="15364" width="20.85546875" style="64" customWidth="1"/>
    <col min="15365" max="15365" width="38" style="64" customWidth="1"/>
    <col min="15366" max="15366" width="22.28515625" style="64" customWidth="1"/>
    <col min="15367" max="15367" width="11.85546875" style="64" customWidth="1"/>
    <col min="15368" max="15368" width="11" style="64" customWidth="1"/>
    <col min="15369" max="15369" width="11.5703125" style="64" customWidth="1"/>
    <col min="15370" max="15370" width="11.28515625" style="64" customWidth="1"/>
    <col min="15371" max="15371" width="10.7109375" style="64" customWidth="1"/>
    <col min="15372" max="15372" width="11.28515625" style="64" customWidth="1"/>
    <col min="15373" max="15373" width="15.85546875" style="64" customWidth="1"/>
    <col min="15374" max="15374" width="16.85546875" style="64" customWidth="1"/>
    <col min="15375" max="15375" width="107.140625" style="64" customWidth="1"/>
    <col min="15376" max="15616" width="9.140625" style="64"/>
    <col min="15617" max="15617" width="7" style="64" customWidth="1"/>
    <col min="15618" max="15618" width="46.7109375" style="64" customWidth="1"/>
    <col min="15619" max="15619" width="31.28515625" style="64" customWidth="1"/>
    <col min="15620" max="15620" width="20.85546875" style="64" customWidth="1"/>
    <col min="15621" max="15621" width="38" style="64" customWidth="1"/>
    <col min="15622" max="15622" width="22.28515625" style="64" customWidth="1"/>
    <col min="15623" max="15623" width="11.85546875" style="64" customWidth="1"/>
    <col min="15624" max="15624" width="11" style="64" customWidth="1"/>
    <col min="15625" max="15625" width="11.5703125" style="64" customWidth="1"/>
    <col min="15626" max="15626" width="11.28515625" style="64" customWidth="1"/>
    <col min="15627" max="15627" width="10.7109375" style="64" customWidth="1"/>
    <col min="15628" max="15628" width="11.28515625" style="64" customWidth="1"/>
    <col min="15629" max="15629" width="15.85546875" style="64" customWidth="1"/>
    <col min="15630" max="15630" width="16.85546875" style="64" customWidth="1"/>
    <col min="15631" max="15631" width="107.140625" style="64" customWidth="1"/>
    <col min="15632" max="15872" width="9.140625" style="64"/>
    <col min="15873" max="15873" width="7" style="64" customWidth="1"/>
    <col min="15874" max="15874" width="46.7109375" style="64" customWidth="1"/>
    <col min="15875" max="15875" width="31.28515625" style="64" customWidth="1"/>
    <col min="15876" max="15876" width="20.85546875" style="64" customWidth="1"/>
    <col min="15877" max="15877" width="38" style="64" customWidth="1"/>
    <col min="15878" max="15878" width="22.28515625" style="64" customWidth="1"/>
    <col min="15879" max="15879" width="11.85546875" style="64" customWidth="1"/>
    <col min="15880" max="15880" width="11" style="64" customWidth="1"/>
    <col min="15881" max="15881" width="11.5703125" style="64" customWidth="1"/>
    <col min="15882" max="15882" width="11.28515625" style="64" customWidth="1"/>
    <col min="15883" max="15883" width="10.7109375" style="64" customWidth="1"/>
    <col min="15884" max="15884" width="11.28515625" style="64" customWidth="1"/>
    <col min="15885" max="15885" width="15.85546875" style="64" customWidth="1"/>
    <col min="15886" max="15886" width="16.85546875" style="64" customWidth="1"/>
    <col min="15887" max="15887" width="107.140625" style="64" customWidth="1"/>
    <col min="15888" max="16128" width="9.140625" style="64"/>
    <col min="16129" max="16129" width="7" style="64" customWidth="1"/>
    <col min="16130" max="16130" width="46.7109375" style="64" customWidth="1"/>
    <col min="16131" max="16131" width="31.28515625" style="64" customWidth="1"/>
    <col min="16132" max="16132" width="20.85546875" style="64" customWidth="1"/>
    <col min="16133" max="16133" width="38" style="64" customWidth="1"/>
    <col min="16134" max="16134" width="22.28515625" style="64" customWidth="1"/>
    <col min="16135" max="16135" width="11.85546875" style="64" customWidth="1"/>
    <col min="16136" max="16136" width="11" style="64" customWidth="1"/>
    <col min="16137" max="16137" width="11.5703125" style="64" customWidth="1"/>
    <col min="16138" max="16138" width="11.28515625" style="64" customWidth="1"/>
    <col min="16139" max="16139" width="10.7109375" style="64" customWidth="1"/>
    <col min="16140" max="16140" width="11.28515625" style="64" customWidth="1"/>
    <col min="16141" max="16141" width="15.85546875" style="64" customWidth="1"/>
    <col min="16142" max="16142" width="16.85546875" style="64" customWidth="1"/>
    <col min="16143" max="16143" width="107.140625" style="64" customWidth="1"/>
    <col min="16144" max="16384" width="9.140625" style="64"/>
  </cols>
  <sheetData>
    <row r="1" spans="1:15">
      <c r="F1" s="66" t="s">
        <v>75</v>
      </c>
      <c r="G1" s="66"/>
      <c r="H1" s="147" t="s">
        <v>76</v>
      </c>
      <c r="I1" s="147"/>
      <c r="J1" s="147"/>
      <c r="K1" s="147"/>
      <c r="L1" s="147"/>
      <c r="M1" s="147"/>
      <c r="N1" s="147"/>
      <c r="O1" s="147"/>
    </row>
    <row r="2" spans="1:15" ht="18.75" customHeight="1">
      <c r="A2" s="148"/>
      <c r="B2" s="148"/>
      <c r="D2" s="66"/>
      <c r="F2" s="66"/>
      <c r="G2" s="66"/>
      <c r="H2" s="147" t="s">
        <v>77</v>
      </c>
      <c r="I2" s="147"/>
      <c r="J2" s="147"/>
      <c r="K2" s="147"/>
      <c r="L2" s="147"/>
      <c r="M2" s="147"/>
      <c r="N2" s="147"/>
      <c r="O2" s="147"/>
    </row>
    <row r="3" spans="1:15" ht="28.5" customHeight="1">
      <c r="A3" s="149" t="s">
        <v>78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67"/>
    </row>
    <row r="4" spans="1:15" ht="14.25" customHeight="1">
      <c r="A4" s="68"/>
      <c r="B4" s="68"/>
      <c r="C4" s="70"/>
      <c r="D4" s="68"/>
      <c r="E4" s="69"/>
      <c r="F4" s="68"/>
      <c r="G4" s="68"/>
      <c r="H4" s="68"/>
      <c r="I4" s="68"/>
      <c r="J4" s="68"/>
      <c r="K4" s="68"/>
      <c r="L4" s="68"/>
      <c r="M4" s="69"/>
      <c r="N4" s="69"/>
    </row>
    <row r="5" spans="1:15" ht="24" customHeight="1">
      <c r="A5" s="150" t="s">
        <v>79</v>
      </c>
      <c r="B5" s="150"/>
      <c r="C5" s="150"/>
      <c r="D5" s="150"/>
      <c r="E5" s="150"/>
      <c r="F5" s="150"/>
      <c r="G5" s="150"/>
      <c r="H5" s="150"/>
      <c r="I5" s="150"/>
      <c r="J5" s="68"/>
      <c r="K5" s="68"/>
      <c r="L5" s="68"/>
      <c r="M5" s="69"/>
      <c r="N5" s="69"/>
    </row>
    <row r="6" spans="1:15" s="72" customFormat="1" ht="18" customHeight="1">
      <c r="A6" s="139" t="s">
        <v>80</v>
      </c>
      <c r="B6" s="151"/>
      <c r="C6" s="151"/>
      <c r="D6" s="151"/>
      <c r="E6" s="71"/>
      <c r="G6" s="73"/>
      <c r="H6" s="73"/>
      <c r="I6" s="73"/>
      <c r="J6" s="73"/>
      <c r="K6" s="73"/>
      <c r="L6" s="73"/>
      <c r="M6" s="71"/>
      <c r="N6" s="71"/>
    </row>
    <row r="7" spans="1:15" ht="19.5" customHeight="1">
      <c r="A7" s="139" t="s">
        <v>81</v>
      </c>
      <c r="B7" s="139"/>
      <c r="C7" s="139"/>
      <c r="D7" s="68"/>
      <c r="E7" s="69"/>
      <c r="F7" s="68"/>
      <c r="G7" s="68"/>
      <c r="H7" s="68"/>
      <c r="I7" s="68"/>
      <c r="J7" s="68"/>
      <c r="K7" s="68"/>
      <c r="L7" s="68"/>
      <c r="M7" s="69"/>
      <c r="N7" s="69"/>
    </row>
    <row r="8" spans="1:15" ht="42" customHeight="1">
      <c r="A8" s="139" t="s">
        <v>82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5" ht="10.5" customHeight="1">
      <c r="A9" s="74"/>
      <c r="B9" s="75"/>
      <c r="C9" s="76"/>
      <c r="D9" s="75"/>
      <c r="E9" s="77"/>
      <c r="F9" s="75"/>
      <c r="G9" s="75"/>
      <c r="H9" s="75"/>
      <c r="I9" s="75"/>
      <c r="J9" s="75"/>
      <c r="K9" s="75"/>
      <c r="L9" s="75"/>
      <c r="M9" s="77"/>
      <c r="N9" s="77"/>
    </row>
    <row r="10" spans="1:15" s="78" customFormat="1" ht="111.75" customHeight="1">
      <c r="A10" s="140" t="s">
        <v>6</v>
      </c>
      <c r="B10" s="140" t="s">
        <v>0</v>
      </c>
      <c r="C10" s="141" t="s">
        <v>7</v>
      </c>
      <c r="D10" s="140" t="s">
        <v>8</v>
      </c>
      <c r="E10" s="130" t="s">
        <v>9</v>
      </c>
      <c r="F10" s="140" t="s">
        <v>1</v>
      </c>
      <c r="G10" s="142" t="s">
        <v>10</v>
      </c>
      <c r="H10" s="142"/>
      <c r="I10" s="143"/>
      <c r="J10" s="144" t="s">
        <v>83</v>
      </c>
      <c r="K10" s="145"/>
      <c r="L10" s="146"/>
      <c r="M10" s="130" t="s">
        <v>84</v>
      </c>
      <c r="N10" s="132" t="s">
        <v>65</v>
      </c>
      <c r="O10" s="130" t="s">
        <v>85</v>
      </c>
    </row>
    <row r="11" spans="1:15" s="78" customFormat="1" ht="42.75" customHeight="1">
      <c r="A11" s="140"/>
      <c r="B11" s="140"/>
      <c r="C11" s="141"/>
      <c r="D11" s="140"/>
      <c r="E11" s="131"/>
      <c r="F11" s="140"/>
      <c r="G11" s="79" t="s">
        <v>3</v>
      </c>
      <c r="H11" s="79" t="s">
        <v>4</v>
      </c>
      <c r="I11" s="79" t="s">
        <v>5</v>
      </c>
      <c r="J11" s="79" t="s">
        <v>3</v>
      </c>
      <c r="K11" s="79" t="s">
        <v>4</v>
      </c>
      <c r="L11" s="79" t="s">
        <v>5</v>
      </c>
      <c r="M11" s="131"/>
      <c r="N11" s="133"/>
      <c r="O11" s="131"/>
    </row>
    <row r="12" spans="1:15" ht="25.5" customHeight="1">
      <c r="A12" s="134" t="s">
        <v>86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6"/>
      <c r="M12" s="80">
        <f>M14/J14*100</f>
        <v>223.3513827112744</v>
      </c>
      <c r="N12" s="81"/>
      <c r="O12" s="82"/>
    </row>
    <row r="13" spans="1:15" ht="22.5" customHeight="1">
      <c r="A13" s="134" t="s">
        <v>87</v>
      </c>
      <c r="B13" s="135"/>
      <c r="C13" s="135"/>
      <c r="D13" s="135"/>
      <c r="E13" s="135"/>
      <c r="F13" s="135"/>
      <c r="G13" s="135"/>
      <c r="H13" s="135"/>
      <c r="I13" s="136"/>
      <c r="J13" s="83">
        <f>J14/719950.7*100</f>
        <v>1.5801359731992763</v>
      </c>
      <c r="K13" s="83">
        <f>K14/715931.8*100</f>
        <v>1.1821237721246634</v>
      </c>
      <c r="L13" s="84">
        <f>L14/723109.7*100</f>
        <v>1.1648578355400296</v>
      </c>
      <c r="M13" s="83">
        <f>M14/789477.4*100</f>
        <v>3.2184455185164258</v>
      </c>
      <c r="N13" s="85"/>
      <c r="O13" s="82"/>
    </row>
    <row r="14" spans="1:15" ht="24" customHeight="1">
      <c r="A14" s="137" t="s">
        <v>88</v>
      </c>
      <c r="B14" s="138"/>
      <c r="C14" s="86"/>
      <c r="D14" s="87"/>
      <c r="E14" s="88"/>
      <c r="F14" s="87"/>
      <c r="G14" s="89"/>
      <c r="H14" s="89"/>
      <c r="I14" s="90"/>
      <c r="J14" s="90">
        <f>J15+J20</f>
        <v>11376.2</v>
      </c>
      <c r="K14" s="90">
        <f>K15+K20</f>
        <v>8463.2000000000007</v>
      </c>
      <c r="L14" s="90">
        <f>L15+L20</f>
        <v>8423.2000000000007</v>
      </c>
      <c r="M14" s="90">
        <f>M15+M20</f>
        <v>25408.9</v>
      </c>
      <c r="N14" s="89"/>
      <c r="O14" s="82"/>
    </row>
    <row r="15" spans="1:15" s="78" customFormat="1" ht="27" customHeight="1">
      <c r="A15" s="119" t="s">
        <v>89</v>
      </c>
      <c r="B15" s="120"/>
      <c r="C15" s="120"/>
      <c r="D15" s="120"/>
      <c r="E15" s="120"/>
      <c r="F15" s="120"/>
      <c r="G15" s="120"/>
      <c r="H15" s="120"/>
      <c r="I15" s="120"/>
      <c r="J15" s="91">
        <f>J16+J17+J19</f>
        <v>3950</v>
      </c>
      <c r="K15" s="91">
        <f>K16+K17+K19</f>
        <v>3950</v>
      </c>
      <c r="L15" s="91">
        <f>L16+L17+L19</f>
        <v>3900</v>
      </c>
      <c r="M15" s="91">
        <f>M16+M17+M19</f>
        <v>14003.2</v>
      </c>
      <c r="N15" s="92"/>
      <c r="O15" s="93"/>
    </row>
    <row r="16" spans="1:15" ht="291.75" customHeight="1">
      <c r="A16" s="94" t="s">
        <v>90</v>
      </c>
      <c r="B16" s="95" t="s">
        <v>91</v>
      </c>
      <c r="C16" s="96" t="s">
        <v>92</v>
      </c>
      <c r="D16" s="94" t="s">
        <v>93</v>
      </c>
      <c r="E16" s="95" t="s">
        <v>94</v>
      </c>
      <c r="F16" s="97" t="s">
        <v>95</v>
      </c>
      <c r="G16" s="98" t="s">
        <v>96</v>
      </c>
      <c r="H16" s="98" t="s">
        <v>96</v>
      </c>
      <c r="I16" s="98" t="s">
        <v>96</v>
      </c>
      <c r="J16" s="99">
        <v>1000</v>
      </c>
      <c r="K16" s="99">
        <v>1000</v>
      </c>
      <c r="L16" s="99">
        <v>1000</v>
      </c>
      <c r="M16" s="99">
        <v>8356</v>
      </c>
      <c r="N16" s="98">
        <f>M16/115301.5*100</f>
        <v>7.2470869849915225</v>
      </c>
      <c r="O16" s="95" t="s">
        <v>97</v>
      </c>
    </row>
    <row r="17" spans="1:15" ht="212.25" customHeight="1">
      <c r="A17" s="94" t="s">
        <v>98</v>
      </c>
      <c r="B17" s="96" t="s">
        <v>99</v>
      </c>
      <c r="C17" s="96" t="s">
        <v>100</v>
      </c>
      <c r="D17" s="94" t="s">
        <v>93</v>
      </c>
      <c r="E17" s="95" t="s">
        <v>101</v>
      </c>
      <c r="F17" s="96" t="s">
        <v>102</v>
      </c>
      <c r="G17" s="100" t="s">
        <v>103</v>
      </c>
      <c r="H17" s="100" t="s">
        <v>103</v>
      </c>
      <c r="I17" s="100" t="s">
        <v>103</v>
      </c>
      <c r="J17" s="100">
        <v>0</v>
      </c>
      <c r="K17" s="100">
        <v>0</v>
      </c>
      <c r="L17" s="99">
        <v>0</v>
      </c>
      <c r="M17" s="100">
        <v>0</v>
      </c>
      <c r="N17" s="100">
        <v>0</v>
      </c>
      <c r="O17" s="96" t="s">
        <v>104</v>
      </c>
    </row>
    <row r="18" spans="1:15" ht="338.25" customHeight="1">
      <c r="A18" s="94" t="s">
        <v>105</v>
      </c>
      <c r="B18" s="96" t="s">
        <v>106</v>
      </c>
      <c r="C18" s="96" t="s">
        <v>107</v>
      </c>
      <c r="D18" s="94" t="s">
        <v>108</v>
      </c>
      <c r="E18" s="95" t="s">
        <v>109</v>
      </c>
      <c r="F18" s="96" t="s">
        <v>110</v>
      </c>
      <c r="G18" s="100" t="s">
        <v>111</v>
      </c>
      <c r="H18" s="100" t="s">
        <v>111</v>
      </c>
      <c r="I18" s="100" t="s">
        <v>111</v>
      </c>
      <c r="J18" s="94" t="s">
        <v>112</v>
      </c>
      <c r="K18" s="94" t="s">
        <v>112</v>
      </c>
      <c r="L18" s="94" t="s">
        <v>112</v>
      </c>
      <c r="M18" s="94" t="s">
        <v>112</v>
      </c>
      <c r="N18" s="94">
        <v>18</v>
      </c>
      <c r="O18" s="96" t="s">
        <v>113</v>
      </c>
    </row>
    <row r="19" spans="1:15" ht="409.6" customHeight="1">
      <c r="A19" s="98" t="s">
        <v>114</v>
      </c>
      <c r="B19" s="97" t="s">
        <v>115</v>
      </c>
      <c r="C19" s="97" t="s">
        <v>116</v>
      </c>
      <c r="D19" s="98" t="s">
        <v>93</v>
      </c>
      <c r="E19" s="101" t="s">
        <v>117</v>
      </c>
      <c r="F19" s="97" t="s">
        <v>118</v>
      </c>
      <c r="G19" s="99">
        <f>J19*100/18280</f>
        <v>16.13785557986871</v>
      </c>
      <c r="H19" s="99">
        <f>K19*100/18280</f>
        <v>16.13785557986871</v>
      </c>
      <c r="I19" s="99">
        <f>L19*100/18280</f>
        <v>15.864332603938731</v>
      </c>
      <c r="J19" s="99">
        <v>2950</v>
      </c>
      <c r="K19" s="99">
        <v>2950</v>
      </c>
      <c r="L19" s="99">
        <v>2900</v>
      </c>
      <c r="M19" s="99">
        <f>3075.2+562.4+2009.6</f>
        <v>5647.2</v>
      </c>
      <c r="N19" s="99">
        <f>M19*100/18280</f>
        <v>30.892778993435449</v>
      </c>
      <c r="O19" s="102" t="s">
        <v>119</v>
      </c>
    </row>
    <row r="20" spans="1:15" s="106" customFormat="1" ht="42.75" customHeight="1">
      <c r="A20" s="121" t="s">
        <v>120</v>
      </c>
      <c r="B20" s="122"/>
      <c r="C20" s="122"/>
      <c r="D20" s="122"/>
      <c r="E20" s="122"/>
      <c r="F20" s="122"/>
      <c r="G20" s="122"/>
      <c r="H20" s="122"/>
      <c r="I20" s="123"/>
      <c r="J20" s="103">
        <f>J21+J22+J23+J24+J25+J26+J27</f>
        <v>7426.2000000000007</v>
      </c>
      <c r="K20" s="103">
        <f>K21+K22+K23+K24+K25+K26+K27</f>
        <v>4513.2</v>
      </c>
      <c r="L20" s="103">
        <f>L21+L22+L23+L24+L25+L26+L27</f>
        <v>4523.2</v>
      </c>
      <c r="M20" s="103">
        <f>M21+M22+M23+M24+M25+M26+M27</f>
        <v>11405.7</v>
      </c>
      <c r="N20" s="104"/>
      <c r="O20" s="105"/>
    </row>
    <row r="21" spans="1:15" s="106" customFormat="1" ht="320.25" customHeight="1">
      <c r="A21" s="98" t="s">
        <v>121</v>
      </c>
      <c r="B21" s="97" t="s">
        <v>122</v>
      </c>
      <c r="C21" s="97" t="s">
        <v>123</v>
      </c>
      <c r="D21" s="97" t="s">
        <v>124</v>
      </c>
      <c r="E21" s="101" t="s">
        <v>125</v>
      </c>
      <c r="F21" s="97" t="s">
        <v>126</v>
      </c>
      <c r="G21" s="98">
        <v>3033.2</v>
      </c>
      <c r="H21" s="98">
        <v>3033.2</v>
      </c>
      <c r="I21" s="98">
        <v>3033.2</v>
      </c>
      <c r="J21" s="98">
        <v>3033.2</v>
      </c>
      <c r="K21" s="98">
        <v>3033.2</v>
      </c>
      <c r="L21" s="98">
        <v>3033.2</v>
      </c>
      <c r="M21" s="98">
        <v>3033.2</v>
      </c>
      <c r="N21" s="98">
        <v>3033.2</v>
      </c>
      <c r="O21" s="95" t="s">
        <v>127</v>
      </c>
    </row>
    <row r="22" spans="1:15" ht="158.25" customHeight="1">
      <c r="A22" s="124" t="s">
        <v>128</v>
      </c>
      <c r="B22" s="126" t="s">
        <v>129</v>
      </c>
      <c r="C22" s="126" t="s">
        <v>130</v>
      </c>
      <c r="D22" s="124" t="s">
        <v>131</v>
      </c>
      <c r="E22" s="128" t="s">
        <v>132</v>
      </c>
      <c r="F22" s="107" t="s">
        <v>133</v>
      </c>
      <c r="G22" s="98">
        <v>2726.9</v>
      </c>
      <c r="H22" s="98">
        <v>1060</v>
      </c>
      <c r="I22" s="98">
        <v>1060</v>
      </c>
      <c r="J22" s="98">
        <v>2726.9</v>
      </c>
      <c r="K22" s="98">
        <v>1060</v>
      </c>
      <c r="L22" s="99">
        <v>1060</v>
      </c>
      <c r="M22" s="98">
        <v>3376.9</v>
      </c>
      <c r="N22" s="98">
        <v>3376.9</v>
      </c>
      <c r="O22" s="96" t="s">
        <v>134</v>
      </c>
    </row>
    <row r="23" spans="1:15" ht="162.75" customHeight="1">
      <c r="A23" s="125"/>
      <c r="B23" s="127"/>
      <c r="C23" s="127"/>
      <c r="D23" s="125"/>
      <c r="E23" s="129"/>
      <c r="F23" s="101" t="s">
        <v>135</v>
      </c>
      <c r="G23" s="98">
        <v>30</v>
      </c>
      <c r="H23" s="98">
        <v>0</v>
      </c>
      <c r="I23" s="99">
        <v>0</v>
      </c>
      <c r="J23" s="99">
        <v>30</v>
      </c>
      <c r="K23" s="99">
        <v>0</v>
      </c>
      <c r="L23" s="99">
        <v>0</v>
      </c>
      <c r="M23" s="99">
        <v>308.2</v>
      </c>
      <c r="N23" s="98">
        <v>308.2</v>
      </c>
      <c r="O23" s="95" t="s">
        <v>136</v>
      </c>
    </row>
    <row r="24" spans="1:15" ht="177.75" customHeight="1">
      <c r="A24" s="107" t="s">
        <v>137</v>
      </c>
      <c r="B24" s="108" t="s">
        <v>138</v>
      </c>
      <c r="C24" s="108" t="s">
        <v>139</v>
      </c>
      <c r="D24" s="98" t="s">
        <v>140</v>
      </c>
      <c r="E24" s="109" t="s">
        <v>141</v>
      </c>
      <c r="F24" s="107" t="s">
        <v>142</v>
      </c>
      <c r="G24" s="110">
        <v>1.1000000000000001</v>
      </c>
      <c r="H24" s="110">
        <v>0</v>
      </c>
      <c r="I24" s="111">
        <v>0</v>
      </c>
      <c r="J24" s="111">
        <v>45</v>
      </c>
      <c r="K24" s="111">
        <v>0</v>
      </c>
      <c r="L24" s="111">
        <v>0</v>
      </c>
      <c r="M24" s="111">
        <v>77.099999999999994</v>
      </c>
      <c r="N24" s="110">
        <f>M24/J24*G24</f>
        <v>1.8846666666666667</v>
      </c>
      <c r="O24" s="96" t="s">
        <v>143</v>
      </c>
    </row>
    <row r="25" spans="1:15" s="115" customFormat="1" ht="201.75" customHeight="1">
      <c r="A25" s="98" t="s">
        <v>144</v>
      </c>
      <c r="B25" s="101" t="s">
        <v>145</v>
      </c>
      <c r="C25" s="97" t="s">
        <v>123</v>
      </c>
      <c r="D25" s="98" t="s">
        <v>131</v>
      </c>
      <c r="E25" s="101" t="s">
        <v>146</v>
      </c>
      <c r="F25" s="96" t="s">
        <v>147</v>
      </c>
      <c r="G25" s="112">
        <f>J25/141520*100</f>
        <v>0.94848784624081395</v>
      </c>
      <c r="H25" s="112">
        <f>K25/133590*100</f>
        <v>0.14971180477580656</v>
      </c>
      <c r="I25" s="113">
        <f>L25/136568.7*100</f>
        <v>0.14644644050942857</v>
      </c>
      <c r="J25" s="113">
        <v>1342.3</v>
      </c>
      <c r="K25" s="113">
        <v>200</v>
      </c>
      <c r="L25" s="99">
        <v>200</v>
      </c>
      <c r="M25" s="114">
        <f>3977.8+128.9</f>
        <v>4106.7</v>
      </c>
      <c r="N25" s="112">
        <f>M25/141520*100</f>
        <v>2.9018513284341436</v>
      </c>
      <c r="O25" s="95" t="s">
        <v>164</v>
      </c>
    </row>
    <row r="26" spans="1:15" ht="156" customHeight="1">
      <c r="A26" s="98" t="s">
        <v>148</v>
      </c>
      <c r="B26" s="97" t="s">
        <v>149</v>
      </c>
      <c r="C26" s="97" t="s">
        <v>150</v>
      </c>
      <c r="D26" s="98" t="s">
        <v>140</v>
      </c>
      <c r="E26" s="101" t="s">
        <v>151</v>
      </c>
      <c r="F26" s="97" t="s">
        <v>152</v>
      </c>
      <c r="G26" s="98">
        <v>33.799999999999997</v>
      </c>
      <c r="H26" s="98">
        <v>0</v>
      </c>
      <c r="I26" s="99">
        <v>0</v>
      </c>
      <c r="J26" s="99">
        <v>33.799999999999997</v>
      </c>
      <c r="K26" s="99">
        <v>0</v>
      </c>
      <c r="L26" s="99">
        <v>0</v>
      </c>
      <c r="M26" s="99">
        <v>203.2</v>
      </c>
      <c r="N26" s="98">
        <v>203.2</v>
      </c>
      <c r="O26" s="96" t="s">
        <v>153</v>
      </c>
    </row>
    <row r="27" spans="1:15" ht="165" customHeight="1">
      <c r="A27" s="116" t="s">
        <v>154</v>
      </c>
      <c r="B27" s="95" t="s">
        <v>155</v>
      </c>
      <c r="C27" s="117" t="s">
        <v>156</v>
      </c>
      <c r="D27" s="98" t="s">
        <v>124</v>
      </c>
      <c r="E27" s="95" t="s">
        <v>157</v>
      </c>
      <c r="F27" s="117" t="s">
        <v>158</v>
      </c>
      <c r="G27" s="99" t="s">
        <v>159</v>
      </c>
      <c r="H27" s="99" t="s">
        <v>160</v>
      </c>
      <c r="I27" s="99" t="s">
        <v>161</v>
      </c>
      <c r="J27" s="99">
        <v>215</v>
      </c>
      <c r="K27" s="99">
        <v>220</v>
      </c>
      <c r="L27" s="99">
        <v>230</v>
      </c>
      <c r="M27" s="99">
        <f>168.5+129+2.9</f>
        <v>300.39999999999998</v>
      </c>
      <c r="N27" s="99">
        <f>168.5+129+2.9</f>
        <v>300.39999999999998</v>
      </c>
      <c r="O27" s="95" t="s">
        <v>162</v>
      </c>
    </row>
    <row r="28" spans="1:15">
      <c r="M28" s="66" t="s">
        <v>163</v>
      </c>
    </row>
  </sheetData>
  <mergeCells count="29">
    <mergeCell ref="A15:I15"/>
    <mergeCell ref="A20:I20"/>
    <mergeCell ref="A22:A23"/>
    <mergeCell ref="B22:B23"/>
    <mergeCell ref="C22:C23"/>
    <mergeCell ref="D22:D23"/>
    <mergeCell ref="E22:E23"/>
    <mergeCell ref="M10:M11"/>
    <mergeCell ref="N10:N11"/>
    <mergeCell ref="O10:O11"/>
    <mergeCell ref="A12:L12"/>
    <mergeCell ref="A13:I13"/>
    <mergeCell ref="A14:B14"/>
    <mergeCell ref="A7:C7"/>
    <mergeCell ref="A8:N8"/>
    <mergeCell ref="A10:A11"/>
    <mergeCell ref="B10:B11"/>
    <mergeCell ref="C10:C11"/>
    <mergeCell ref="D10:D11"/>
    <mergeCell ref="E10:E11"/>
    <mergeCell ref="F10:F11"/>
    <mergeCell ref="G10:I10"/>
    <mergeCell ref="J10:L10"/>
    <mergeCell ref="H1:O1"/>
    <mergeCell ref="A2:B2"/>
    <mergeCell ref="H2:O2"/>
    <mergeCell ref="A3:N3"/>
    <mergeCell ref="A5:I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6"/>
  <sheetViews>
    <sheetView topLeftCell="C1" zoomScale="70" zoomScaleNormal="70" workbookViewId="0">
      <pane ySplit="2" topLeftCell="A12" activePane="bottomLeft" state="frozen"/>
      <selection pane="bottomLeft" activeCell="I15" sqref="I15"/>
    </sheetView>
  </sheetViews>
  <sheetFormatPr defaultRowHeight="15.75"/>
  <cols>
    <col min="1" max="1" width="8.85546875" style="4" customWidth="1"/>
    <col min="2" max="2" width="46.7109375" style="4" customWidth="1"/>
    <col min="3" max="3" width="33.42578125" style="55" customWidth="1"/>
    <col min="4" max="4" width="20.85546875" style="4" customWidth="1"/>
    <col min="5" max="5" width="47.28515625" style="56" customWidth="1"/>
    <col min="6" max="6" width="28.28515625" style="4" customWidth="1"/>
    <col min="7" max="9" width="15.42578125" style="57" customWidth="1"/>
    <col min="10" max="12" width="20.85546875" style="58" customWidth="1"/>
    <col min="13" max="13" width="21" style="6" customWidth="1"/>
    <col min="14" max="14" width="16.5703125" style="6" customWidth="1"/>
    <col min="15" max="15" width="65.5703125" style="6" customWidth="1"/>
    <col min="16" max="257" width="9.140625" style="4"/>
    <col min="258" max="258" width="8.85546875" style="4" customWidth="1"/>
    <col min="259" max="259" width="46.7109375" style="4" customWidth="1"/>
    <col min="260" max="260" width="31.28515625" style="4" customWidth="1"/>
    <col min="261" max="261" width="20.85546875" style="4" customWidth="1"/>
    <col min="262" max="262" width="38" style="4" customWidth="1"/>
    <col min="263" max="263" width="26.140625" style="4" customWidth="1"/>
    <col min="264" max="264" width="15.42578125" style="4" customWidth="1"/>
    <col min="265" max="265" width="20.85546875" style="4" customWidth="1"/>
    <col min="266" max="266" width="21" style="4" customWidth="1"/>
    <col min="267" max="267" width="16.5703125" style="4" customWidth="1"/>
    <col min="268" max="268" width="64.5703125" style="4" customWidth="1"/>
    <col min="269" max="269" width="9.140625" style="4"/>
    <col min="270" max="271" width="9.140625" style="4" customWidth="1"/>
    <col min="272" max="513" width="9.140625" style="4"/>
    <col min="514" max="514" width="8.85546875" style="4" customWidth="1"/>
    <col min="515" max="515" width="46.7109375" style="4" customWidth="1"/>
    <col min="516" max="516" width="31.28515625" style="4" customWidth="1"/>
    <col min="517" max="517" width="20.85546875" style="4" customWidth="1"/>
    <col min="518" max="518" width="38" style="4" customWidth="1"/>
    <col min="519" max="519" width="26.140625" style="4" customWidth="1"/>
    <col min="520" max="520" width="15.42578125" style="4" customWidth="1"/>
    <col min="521" max="521" width="20.85546875" style="4" customWidth="1"/>
    <col min="522" max="522" width="21" style="4" customWidth="1"/>
    <col min="523" max="523" width="16.5703125" style="4" customWidth="1"/>
    <col min="524" max="524" width="64.5703125" style="4" customWidth="1"/>
    <col min="525" max="525" width="9.140625" style="4"/>
    <col min="526" max="527" width="9.140625" style="4" customWidth="1"/>
    <col min="528" max="769" width="9.140625" style="4"/>
    <col min="770" max="770" width="8.85546875" style="4" customWidth="1"/>
    <col min="771" max="771" width="46.7109375" style="4" customWidth="1"/>
    <col min="772" max="772" width="31.28515625" style="4" customWidth="1"/>
    <col min="773" max="773" width="20.85546875" style="4" customWidth="1"/>
    <col min="774" max="774" width="38" style="4" customWidth="1"/>
    <col min="775" max="775" width="26.140625" style="4" customWidth="1"/>
    <col min="776" max="776" width="15.42578125" style="4" customWidth="1"/>
    <col min="777" max="777" width="20.85546875" style="4" customWidth="1"/>
    <col min="778" max="778" width="21" style="4" customWidth="1"/>
    <col min="779" max="779" width="16.5703125" style="4" customWidth="1"/>
    <col min="780" max="780" width="64.5703125" style="4" customWidth="1"/>
    <col min="781" max="781" width="9.140625" style="4"/>
    <col min="782" max="783" width="9.140625" style="4" customWidth="1"/>
    <col min="784" max="1025" width="9.140625" style="4"/>
    <col min="1026" max="1026" width="8.85546875" style="4" customWidth="1"/>
    <col min="1027" max="1027" width="46.7109375" style="4" customWidth="1"/>
    <col min="1028" max="1028" width="31.28515625" style="4" customWidth="1"/>
    <col min="1029" max="1029" width="20.85546875" style="4" customWidth="1"/>
    <col min="1030" max="1030" width="38" style="4" customWidth="1"/>
    <col min="1031" max="1031" width="26.140625" style="4" customWidth="1"/>
    <col min="1032" max="1032" width="15.42578125" style="4" customWidth="1"/>
    <col min="1033" max="1033" width="20.85546875" style="4" customWidth="1"/>
    <col min="1034" max="1034" width="21" style="4" customWidth="1"/>
    <col min="1035" max="1035" width="16.5703125" style="4" customWidth="1"/>
    <col min="1036" max="1036" width="64.5703125" style="4" customWidth="1"/>
    <col min="1037" max="1037" width="9.140625" style="4"/>
    <col min="1038" max="1039" width="9.140625" style="4" customWidth="1"/>
    <col min="1040" max="1281" width="9.140625" style="4"/>
    <col min="1282" max="1282" width="8.85546875" style="4" customWidth="1"/>
    <col min="1283" max="1283" width="46.7109375" style="4" customWidth="1"/>
    <col min="1284" max="1284" width="31.28515625" style="4" customWidth="1"/>
    <col min="1285" max="1285" width="20.85546875" style="4" customWidth="1"/>
    <col min="1286" max="1286" width="38" style="4" customWidth="1"/>
    <col min="1287" max="1287" width="26.140625" style="4" customWidth="1"/>
    <col min="1288" max="1288" width="15.42578125" style="4" customWidth="1"/>
    <col min="1289" max="1289" width="20.85546875" style="4" customWidth="1"/>
    <col min="1290" max="1290" width="21" style="4" customWidth="1"/>
    <col min="1291" max="1291" width="16.5703125" style="4" customWidth="1"/>
    <col min="1292" max="1292" width="64.5703125" style="4" customWidth="1"/>
    <col min="1293" max="1293" width="9.140625" style="4"/>
    <col min="1294" max="1295" width="9.140625" style="4" customWidth="1"/>
    <col min="1296" max="1537" width="9.140625" style="4"/>
    <col min="1538" max="1538" width="8.85546875" style="4" customWidth="1"/>
    <col min="1539" max="1539" width="46.7109375" style="4" customWidth="1"/>
    <col min="1540" max="1540" width="31.28515625" style="4" customWidth="1"/>
    <col min="1541" max="1541" width="20.85546875" style="4" customWidth="1"/>
    <col min="1542" max="1542" width="38" style="4" customWidth="1"/>
    <col min="1543" max="1543" width="26.140625" style="4" customWidth="1"/>
    <col min="1544" max="1544" width="15.42578125" style="4" customWidth="1"/>
    <col min="1545" max="1545" width="20.85546875" style="4" customWidth="1"/>
    <col min="1546" max="1546" width="21" style="4" customWidth="1"/>
    <col min="1547" max="1547" width="16.5703125" style="4" customWidth="1"/>
    <col min="1548" max="1548" width="64.5703125" style="4" customWidth="1"/>
    <col min="1549" max="1549" width="9.140625" style="4"/>
    <col min="1550" max="1551" width="9.140625" style="4" customWidth="1"/>
    <col min="1552" max="1793" width="9.140625" style="4"/>
    <col min="1794" max="1794" width="8.85546875" style="4" customWidth="1"/>
    <col min="1795" max="1795" width="46.7109375" style="4" customWidth="1"/>
    <col min="1796" max="1796" width="31.28515625" style="4" customWidth="1"/>
    <col min="1797" max="1797" width="20.85546875" style="4" customWidth="1"/>
    <col min="1798" max="1798" width="38" style="4" customWidth="1"/>
    <col min="1799" max="1799" width="26.140625" style="4" customWidth="1"/>
    <col min="1800" max="1800" width="15.42578125" style="4" customWidth="1"/>
    <col min="1801" max="1801" width="20.85546875" style="4" customWidth="1"/>
    <col min="1802" max="1802" width="21" style="4" customWidth="1"/>
    <col min="1803" max="1803" width="16.5703125" style="4" customWidth="1"/>
    <col min="1804" max="1804" width="64.5703125" style="4" customWidth="1"/>
    <col min="1805" max="1805" width="9.140625" style="4"/>
    <col min="1806" max="1807" width="9.140625" style="4" customWidth="1"/>
    <col min="1808" max="2049" width="9.140625" style="4"/>
    <col min="2050" max="2050" width="8.85546875" style="4" customWidth="1"/>
    <col min="2051" max="2051" width="46.7109375" style="4" customWidth="1"/>
    <col min="2052" max="2052" width="31.28515625" style="4" customWidth="1"/>
    <col min="2053" max="2053" width="20.85546875" style="4" customWidth="1"/>
    <col min="2054" max="2054" width="38" style="4" customWidth="1"/>
    <col min="2055" max="2055" width="26.140625" style="4" customWidth="1"/>
    <col min="2056" max="2056" width="15.42578125" style="4" customWidth="1"/>
    <col min="2057" max="2057" width="20.85546875" style="4" customWidth="1"/>
    <col min="2058" max="2058" width="21" style="4" customWidth="1"/>
    <col min="2059" max="2059" width="16.5703125" style="4" customWidth="1"/>
    <col min="2060" max="2060" width="64.5703125" style="4" customWidth="1"/>
    <col min="2061" max="2061" width="9.140625" style="4"/>
    <col min="2062" max="2063" width="9.140625" style="4" customWidth="1"/>
    <col min="2064" max="2305" width="9.140625" style="4"/>
    <col min="2306" max="2306" width="8.85546875" style="4" customWidth="1"/>
    <col min="2307" max="2307" width="46.7109375" style="4" customWidth="1"/>
    <col min="2308" max="2308" width="31.28515625" style="4" customWidth="1"/>
    <col min="2309" max="2309" width="20.85546875" style="4" customWidth="1"/>
    <col min="2310" max="2310" width="38" style="4" customWidth="1"/>
    <col min="2311" max="2311" width="26.140625" style="4" customWidth="1"/>
    <col min="2312" max="2312" width="15.42578125" style="4" customWidth="1"/>
    <col min="2313" max="2313" width="20.85546875" style="4" customWidth="1"/>
    <col min="2314" max="2314" width="21" style="4" customWidth="1"/>
    <col min="2315" max="2315" width="16.5703125" style="4" customWidth="1"/>
    <col min="2316" max="2316" width="64.5703125" style="4" customWidth="1"/>
    <col min="2317" max="2317" width="9.140625" style="4"/>
    <col min="2318" max="2319" width="9.140625" style="4" customWidth="1"/>
    <col min="2320" max="2561" width="9.140625" style="4"/>
    <col min="2562" max="2562" width="8.85546875" style="4" customWidth="1"/>
    <col min="2563" max="2563" width="46.7109375" style="4" customWidth="1"/>
    <col min="2564" max="2564" width="31.28515625" style="4" customWidth="1"/>
    <col min="2565" max="2565" width="20.85546875" style="4" customWidth="1"/>
    <col min="2566" max="2566" width="38" style="4" customWidth="1"/>
    <col min="2567" max="2567" width="26.140625" style="4" customWidth="1"/>
    <col min="2568" max="2568" width="15.42578125" style="4" customWidth="1"/>
    <col min="2569" max="2569" width="20.85546875" style="4" customWidth="1"/>
    <col min="2570" max="2570" width="21" style="4" customWidth="1"/>
    <col min="2571" max="2571" width="16.5703125" style="4" customWidth="1"/>
    <col min="2572" max="2572" width="64.5703125" style="4" customWidth="1"/>
    <col min="2573" max="2573" width="9.140625" style="4"/>
    <col min="2574" max="2575" width="9.140625" style="4" customWidth="1"/>
    <col min="2576" max="2817" width="9.140625" style="4"/>
    <col min="2818" max="2818" width="8.85546875" style="4" customWidth="1"/>
    <col min="2819" max="2819" width="46.7109375" style="4" customWidth="1"/>
    <col min="2820" max="2820" width="31.28515625" style="4" customWidth="1"/>
    <col min="2821" max="2821" width="20.85546875" style="4" customWidth="1"/>
    <col min="2822" max="2822" width="38" style="4" customWidth="1"/>
    <col min="2823" max="2823" width="26.140625" style="4" customWidth="1"/>
    <col min="2824" max="2824" width="15.42578125" style="4" customWidth="1"/>
    <col min="2825" max="2825" width="20.85546875" style="4" customWidth="1"/>
    <col min="2826" max="2826" width="21" style="4" customWidth="1"/>
    <col min="2827" max="2827" width="16.5703125" style="4" customWidth="1"/>
    <col min="2828" max="2828" width="64.5703125" style="4" customWidth="1"/>
    <col min="2829" max="2829" width="9.140625" style="4"/>
    <col min="2830" max="2831" width="9.140625" style="4" customWidth="1"/>
    <col min="2832" max="3073" width="9.140625" style="4"/>
    <col min="3074" max="3074" width="8.85546875" style="4" customWidth="1"/>
    <col min="3075" max="3075" width="46.7109375" style="4" customWidth="1"/>
    <col min="3076" max="3076" width="31.28515625" style="4" customWidth="1"/>
    <col min="3077" max="3077" width="20.85546875" style="4" customWidth="1"/>
    <col min="3078" max="3078" width="38" style="4" customWidth="1"/>
    <col min="3079" max="3079" width="26.140625" style="4" customWidth="1"/>
    <col min="3080" max="3080" width="15.42578125" style="4" customWidth="1"/>
    <col min="3081" max="3081" width="20.85546875" style="4" customWidth="1"/>
    <col min="3082" max="3082" width="21" style="4" customWidth="1"/>
    <col min="3083" max="3083" width="16.5703125" style="4" customWidth="1"/>
    <col min="3084" max="3084" width="64.5703125" style="4" customWidth="1"/>
    <col min="3085" max="3085" width="9.140625" style="4"/>
    <col min="3086" max="3087" width="9.140625" style="4" customWidth="1"/>
    <col min="3088" max="3329" width="9.140625" style="4"/>
    <col min="3330" max="3330" width="8.85546875" style="4" customWidth="1"/>
    <col min="3331" max="3331" width="46.7109375" style="4" customWidth="1"/>
    <col min="3332" max="3332" width="31.28515625" style="4" customWidth="1"/>
    <col min="3333" max="3333" width="20.85546875" style="4" customWidth="1"/>
    <col min="3334" max="3334" width="38" style="4" customWidth="1"/>
    <col min="3335" max="3335" width="26.140625" style="4" customWidth="1"/>
    <col min="3336" max="3336" width="15.42578125" style="4" customWidth="1"/>
    <col min="3337" max="3337" width="20.85546875" style="4" customWidth="1"/>
    <col min="3338" max="3338" width="21" style="4" customWidth="1"/>
    <col min="3339" max="3339" width="16.5703125" style="4" customWidth="1"/>
    <col min="3340" max="3340" width="64.5703125" style="4" customWidth="1"/>
    <col min="3341" max="3341" width="9.140625" style="4"/>
    <col min="3342" max="3343" width="9.140625" style="4" customWidth="1"/>
    <col min="3344" max="3585" width="9.140625" style="4"/>
    <col min="3586" max="3586" width="8.85546875" style="4" customWidth="1"/>
    <col min="3587" max="3587" width="46.7109375" style="4" customWidth="1"/>
    <col min="3588" max="3588" width="31.28515625" style="4" customWidth="1"/>
    <col min="3589" max="3589" width="20.85546875" style="4" customWidth="1"/>
    <col min="3590" max="3590" width="38" style="4" customWidth="1"/>
    <col min="3591" max="3591" width="26.140625" style="4" customWidth="1"/>
    <col min="3592" max="3592" width="15.42578125" style="4" customWidth="1"/>
    <col min="3593" max="3593" width="20.85546875" style="4" customWidth="1"/>
    <col min="3594" max="3594" width="21" style="4" customWidth="1"/>
    <col min="3595" max="3595" width="16.5703125" style="4" customWidth="1"/>
    <col min="3596" max="3596" width="64.5703125" style="4" customWidth="1"/>
    <col min="3597" max="3597" width="9.140625" style="4"/>
    <col min="3598" max="3599" width="9.140625" style="4" customWidth="1"/>
    <col min="3600" max="3841" width="9.140625" style="4"/>
    <col min="3842" max="3842" width="8.85546875" style="4" customWidth="1"/>
    <col min="3843" max="3843" width="46.7109375" style="4" customWidth="1"/>
    <col min="3844" max="3844" width="31.28515625" style="4" customWidth="1"/>
    <col min="3845" max="3845" width="20.85546875" style="4" customWidth="1"/>
    <col min="3846" max="3846" width="38" style="4" customWidth="1"/>
    <col min="3847" max="3847" width="26.140625" style="4" customWidth="1"/>
    <col min="3848" max="3848" width="15.42578125" style="4" customWidth="1"/>
    <col min="3849" max="3849" width="20.85546875" style="4" customWidth="1"/>
    <col min="3850" max="3850" width="21" style="4" customWidth="1"/>
    <col min="3851" max="3851" width="16.5703125" style="4" customWidth="1"/>
    <col min="3852" max="3852" width="64.5703125" style="4" customWidth="1"/>
    <col min="3853" max="3853" width="9.140625" style="4"/>
    <col min="3854" max="3855" width="9.140625" style="4" customWidth="1"/>
    <col min="3856" max="4097" width="9.140625" style="4"/>
    <col min="4098" max="4098" width="8.85546875" style="4" customWidth="1"/>
    <col min="4099" max="4099" width="46.7109375" style="4" customWidth="1"/>
    <col min="4100" max="4100" width="31.28515625" style="4" customWidth="1"/>
    <col min="4101" max="4101" width="20.85546875" style="4" customWidth="1"/>
    <col min="4102" max="4102" width="38" style="4" customWidth="1"/>
    <col min="4103" max="4103" width="26.140625" style="4" customWidth="1"/>
    <col min="4104" max="4104" width="15.42578125" style="4" customWidth="1"/>
    <col min="4105" max="4105" width="20.85546875" style="4" customWidth="1"/>
    <col min="4106" max="4106" width="21" style="4" customWidth="1"/>
    <col min="4107" max="4107" width="16.5703125" style="4" customWidth="1"/>
    <col min="4108" max="4108" width="64.5703125" style="4" customWidth="1"/>
    <col min="4109" max="4109" width="9.140625" style="4"/>
    <col min="4110" max="4111" width="9.140625" style="4" customWidth="1"/>
    <col min="4112" max="4353" width="9.140625" style="4"/>
    <col min="4354" max="4354" width="8.85546875" style="4" customWidth="1"/>
    <col min="4355" max="4355" width="46.7109375" style="4" customWidth="1"/>
    <col min="4356" max="4356" width="31.28515625" style="4" customWidth="1"/>
    <col min="4357" max="4357" width="20.85546875" style="4" customWidth="1"/>
    <col min="4358" max="4358" width="38" style="4" customWidth="1"/>
    <col min="4359" max="4359" width="26.140625" style="4" customWidth="1"/>
    <col min="4360" max="4360" width="15.42578125" style="4" customWidth="1"/>
    <col min="4361" max="4361" width="20.85546875" style="4" customWidth="1"/>
    <col min="4362" max="4362" width="21" style="4" customWidth="1"/>
    <col min="4363" max="4363" width="16.5703125" style="4" customWidth="1"/>
    <col min="4364" max="4364" width="64.5703125" style="4" customWidth="1"/>
    <col min="4365" max="4365" width="9.140625" style="4"/>
    <col min="4366" max="4367" width="9.140625" style="4" customWidth="1"/>
    <col min="4368" max="4609" width="9.140625" style="4"/>
    <col min="4610" max="4610" width="8.85546875" style="4" customWidth="1"/>
    <col min="4611" max="4611" width="46.7109375" style="4" customWidth="1"/>
    <col min="4612" max="4612" width="31.28515625" style="4" customWidth="1"/>
    <col min="4613" max="4613" width="20.85546875" style="4" customWidth="1"/>
    <col min="4614" max="4614" width="38" style="4" customWidth="1"/>
    <col min="4615" max="4615" width="26.140625" style="4" customWidth="1"/>
    <col min="4616" max="4616" width="15.42578125" style="4" customWidth="1"/>
    <col min="4617" max="4617" width="20.85546875" style="4" customWidth="1"/>
    <col min="4618" max="4618" width="21" style="4" customWidth="1"/>
    <col min="4619" max="4619" width="16.5703125" style="4" customWidth="1"/>
    <col min="4620" max="4620" width="64.5703125" style="4" customWidth="1"/>
    <col min="4621" max="4621" width="9.140625" style="4"/>
    <col min="4622" max="4623" width="9.140625" style="4" customWidth="1"/>
    <col min="4624" max="4865" width="9.140625" style="4"/>
    <col min="4866" max="4866" width="8.85546875" style="4" customWidth="1"/>
    <col min="4867" max="4867" width="46.7109375" style="4" customWidth="1"/>
    <col min="4868" max="4868" width="31.28515625" style="4" customWidth="1"/>
    <col min="4869" max="4869" width="20.85546875" style="4" customWidth="1"/>
    <col min="4870" max="4870" width="38" style="4" customWidth="1"/>
    <col min="4871" max="4871" width="26.140625" style="4" customWidth="1"/>
    <col min="4872" max="4872" width="15.42578125" style="4" customWidth="1"/>
    <col min="4873" max="4873" width="20.85546875" style="4" customWidth="1"/>
    <col min="4874" max="4874" width="21" style="4" customWidth="1"/>
    <col min="4875" max="4875" width="16.5703125" style="4" customWidth="1"/>
    <col min="4876" max="4876" width="64.5703125" style="4" customWidth="1"/>
    <col min="4877" max="4877" width="9.140625" style="4"/>
    <col min="4878" max="4879" width="9.140625" style="4" customWidth="1"/>
    <col min="4880" max="5121" width="9.140625" style="4"/>
    <col min="5122" max="5122" width="8.85546875" style="4" customWidth="1"/>
    <col min="5123" max="5123" width="46.7109375" style="4" customWidth="1"/>
    <col min="5124" max="5124" width="31.28515625" style="4" customWidth="1"/>
    <col min="5125" max="5125" width="20.85546875" style="4" customWidth="1"/>
    <col min="5126" max="5126" width="38" style="4" customWidth="1"/>
    <col min="5127" max="5127" width="26.140625" style="4" customWidth="1"/>
    <col min="5128" max="5128" width="15.42578125" style="4" customWidth="1"/>
    <col min="5129" max="5129" width="20.85546875" style="4" customWidth="1"/>
    <col min="5130" max="5130" width="21" style="4" customWidth="1"/>
    <col min="5131" max="5131" width="16.5703125" style="4" customWidth="1"/>
    <col min="5132" max="5132" width="64.5703125" style="4" customWidth="1"/>
    <col min="5133" max="5133" width="9.140625" style="4"/>
    <col min="5134" max="5135" width="9.140625" style="4" customWidth="1"/>
    <col min="5136" max="5377" width="9.140625" style="4"/>
    <col min="5378" max="5378" width="8.85546875" style="4" customWidth="1"/>
    <col min="5379" max="5379" width="46.7109375" style="4" customWidth="1"/>
    <col min="5380" max="5380" width="31.28515625" style="4" customWidth="1"/>
    <col min="5381" max="5381" width="20.85546875" style="4" customWidth="1"/>
    <col min="5382" max="5382" width="38" style="4" customWidth="1"/>
    <col min="5383" max="5383" width="26.140625" style="4" customWidth="1"/>
    <col min="5384" max="5384" width="15.42578125" style="4" customWidth="1"/>
    <col min="5385" max="5385" width="20.85546875" style="4" customWidth="1"/>
    <col min="5386" max="5386" width="21" style="4" customWidth="1"/>
    <col min="5387" max="5387" width="16.5703125" style="4" customWidth="1"/>
    <col min="5388" max="5388" width="64.5703125" style="4" customWidth="1"/>
    <col min="5389" max="5389" width="9.140625" style="4"/>
    <col min="5390" max="5391" width="9.140625" style="4" customWidth="1"/>
    <col min="5392" max="5633" width="9.140625" style="4"/>
    <col min="5634" max="5634" width="8.85546875" style="4" customWidth="1"/>
    <col min="5635" max="5635" width="46.7109375" style="4" customWidth="1"/>
    <col min="5636" max="5636" width="31.28515625" style="4" customWidth="1"/>
    <col min="5637" max="5637" width="20.85546875" style="4" customWidth="1"/>
    <col min="5638" max="5638" width="38" style="4" customWidth="1"/>
    <col min="5639" max="5639" width="26.140625" style="4" customWidth="1"/>
    <col min="5640" max="5640" width="15.42578125" style="4" customWidth="1"/>
    <col min="5641" max="5641" width="20.85546875" style="4" customWidth="1"/>
    <col min="5642" max="5642" width="21" style="4" customWidth="1"/>
    <col min="5643" max="5643" width="16.5703125" style="4" customWidth="1"/>
    <col min="5644" max="5644" width="64.5703125" style="4" customWidth="1"/>
    <col min="5645" max="5645" width="9.140625" style="4"/>
    <col min="5646" max="5647" width="9.140625" style="4" customWidth="1"/>
    <col min="5648" max="5889" width="9.140625" style="4"/>
    <col min="5890" max="5890" width="8.85546875" style="4" customWidth="1"/>
    <col min="5891" max="5891" width="46.7109375" style="4" customWidth="1"/>
    <col min="5892" max="5892" width="31.28515625" style="4" customWidth="1"/>
    <col min="5893" max="5893" width="20.85546875" style="4" customWidth="1"/>
    <col min="5894" max="5894" width="38" style="4" customWidth="1"/>
    <col min="5895" max="5895" width="26.140625" style="4" customWidth="1"/>
    <col min="5896" max="5896" width="15.42578125" style="4" customWidth="1"/>
    <col min="5897" max="5897" width="20.85546875" style="4" customWidth="1"/>
    <col min="5898" max="5898" width="21" style="4" customWidth="1"/>
    <col min="5899" max="5899" width="16.5703125" style="4" customWidth="1"/>
    <col min="5900" max="5900" width="64.5703125" style="4" customWidth="1"/>
    <col min="5901" max="5901" width="9.140625" style="4"/>
    <col min="5902" max="5903" width="9.140625" style="4" customWidth="1"/>
    <col min="5904" max="6145" width="9.140625" style="4"/>
    <col min="6146" max="6146" width="8.85546875" style="4" customWidth="1"/>
    <col min="6147" max="6147" width="46.7109375" style="4" customWidth="1"/>
    <col min="6148" max="6148" width="31.28515625" style="4" customWidth="1"/>
    <col min="6149" max="6149" width="20.85546875" style="4" customWidth="1"/>
    <col min="6150" max="6150" width="38" style="4" customWidth="1"/>
    <col min="6151" max="6151" width="26.140625" style="4" customWidth="1"/>
    <col min="6152" max="6152" width="15.42578125" style="4" customWidth="1"/>
    <col min="6153" max="6153" width="20.85546875" style="4" customWidth="1"/>
    <col min="6154" max="6154" width="21" style="4" customWidth="1"/>
    <col min="6155" max="6155" width="16.5703125" style="4" customWidth="1"/>
    <col min="6156" max="6156" width="64.5703125" style="4" customWidth="1"/>
    <col min="6157" max="6157" width="9.140625" style="4"/>
    <col min="6158" max="6159" width="9.140625" style="4" customWidth="1"/>
    <col min="6160" max="6401" width="9.140625" style="4"/>
    <col min="6402" max="6402" width="8.85546875" style="4" customWidth="1"/>
    <col min="6403" max="6403" width="46.7109375" style="4" customWidth="1"/>
    <col min="6404" max="6404" width="31.28515625" style="4" customWidth="1"/>
    <col min="6405" max="6405" width="20.85546875" style="4" customWidth="1"/>
    <col min="6406" max="6406" width="38" style="4" customWidth="1"/>
    <col min="6407" max="6407" width="26.140625" style="4" customWidth="1"/>
    <col min="6408" max="6408" width="15.42578125" style="4" customWidth="1"/>
    <col min="6409" max="6409" width="20.85546875" style="4" customWidth="1"/>
    <col min="6410" max="6410" width="21" style="4" customWidth="1"/>
    <col min="6411" max="6411" width="16.5703125" style="4" customWidth="1"/>
    <col min="6412" max="6412" width="64.5703125" style="4" customWidth="1"/>
    <col min="6413" max="6413" width="9.140625" style="4"/>
    <col min="6414" max="6415" width="9.140625" style="4" customWidth="1"/>
    <col min="6416" max="6657" width="9.140625" style="4"/>
    <col min="6658" max="6658" width="8.85546875" style="4" customWidth="1"/>
    <col min="6659" max="6659" width="46.7109375" style="4" customWidth="1"/>
    <col min="6660" max="6660" width="31.28515625" style="4" customWidth="1"/>
    <col min="6661" max="6661" width="20.85546875" style="4" customWidth="1"/>
    <col min="6662" max="6662" width="38" style="4" customWidth="1"/>
    <col min="6663" max="6663" width="26.140625" style="4" customWidth="1"/>
    <col min="6664" max="6664" width="15.42578125" style="4" customWidth="1"/>
    <col min="6665" max="6665" width="20.85546875" style="4" customWidth="1"/>
    <col min="6666" max="6666" width="21" style="4" customWidth="1"/>
    <col min="6667" max="6667" width="16.5703125" style="4" customWidth="1"/>
    <col min="6668" max="6668" width="64.5703125" style="4" customWidth="1"/>
    <col min="6669" max="6669" width="9.140625" style="4"/>
    <col min="6670" max="6671" width="9.140625" style="4" customWidth="1"/>
    <col min="6672" max="6913" width="9.140625" style="4"/>
    <col min="6914" max="6914" width="8.85546875" style="4" customWidth="1"/>
    <col min="6915" max="6915" width="46.7109375" style="4" customWidth="1"/>
    <col min="6916" max="6916" width="31.28515625" style="4" customWidth="1"/>
    <col min="6917" max="6917" width="20.85546875" style="4" customWidth="1"/>
    <col min="6918" max="6918" width="38" style="4" customWidth="1"/>
    <col min="6919" max="6919" width="26.140625" style="4" customWidth="1"/>
    <col min="6920" max="6920" width="15.42578125" style="4" customWidth="1"/>
    <col min="6921" max="6921" width="20.85546875" style="4" customWidth="1"/>
    <col min="6922" max="6922" width="21" style="4" customWidth="1"/>
    <col min="6923" max="6923" width="16.5703125" style="4" customWidth="1"/>
    <col min="6924" max="6924" width="64.5703125" style="4" customWidth="1"/>
    <col min="6925" max="6925" width="9.140625" style="4"/>
    <col min="6926" max="6927" width="9.140625" style="4" customWidth="1"/>
    <col min="6928" max="7169" width="9.140625" style="4"/>
    <col min="7170" max="7170" width="8.85546875" style="4" customWidth="1"/>
    <col min="7171" max="7171" width="46.7109375" style="4" customWidth="1"/>
    <col min="7172" max="7172" width="31.28515625" style="4" customWidth="1"/>
    <col min="7173" max="7173" width="20.85546875" style="4" customWidth="1"/>
    <col min="7174" max="7174" width="38" style="4" customWidth="1"/>
    <col min="7175" max="7175" width="26.140625" style="4" customWidth="1"/>
    <col min="7176" max="7176" width="15.42578125" style="4" customWidth="1"/>
    <col min="7177" max="7177" width="20.85546875" style="4" customWidth="1"/>
    <col min="7178" max="7178" width="21" style="4" customWidth="1"/>
    <col min="7179" max="7179" width="16.5703125" style="4" customWidth="1"/>
    <col min="7180" max="7180" width="64.5703125" style="4" customWidth="1"/>
    <col min="7181" max="7181" width="9.140625" style="4"/>
    <col min="7182" max="7183" width="9.140625" style="4" customWidth="1"/>
    <col min="7184" max="7425" width="9.140625" style="4"/>
    <col min="7426" max="7426" width="8.85546875" style="4" customWidth="1"/>
    <col min="7427" max="7427" width="46.7109375" style="4" customWidth="1"/>
    <col min="7428" max="7428" width="31.28515625" style="4" customWidth="1"/>
    <col min="7429" max="7429" width="20.85546875" style="4" customWidth="1"/>
    <col min="7430" max="7430" width="38" style="4" customWidth="1"/>
    <col min="7431" max="7431" width="26.140625" style="4" customWidth="1"/>
    <col min="7432" max="7432" width="15.42578125" style="4" customWidth="1"/>
    <col min="7433" max="7433" width="20.85546875" style="4" customWidth="1"/>
    <col min="7434" max="7434" width="21" style="4" customWidth="1"/>
    <col min="7435" max="7435" width="16.5703125" style="4" customWidth="1"/>
    <col min="7436" max="7436" width="64.5703125" style="4" customWidth="1"/>
    <col min="7437" max="7437" width="9.140625" style="4"/>
    <col min="7438" max="7439" width="9.140625" style="4" customWidth="1"/>
    <col min="7440" max="7681" width="9.140625" style="4"/>
    <col min="7682" max="7682" width="8.85546875" style="4" customWidth="1"/>
    <col min="7683" max="7683" width="46.7109375" style="4" customWidth="1"/>
    <col min="7684" max="7684" width="31.28515625" style="4" customWidth="1"/>
    <col min="7685" max="7685" width="20.85546875" style="4" customWidth="1"/>
    <col min="7686" max="7686" width="38" style="4" customWidth="1"/>
    <col min="7687" max="7687" width="26.140625" style="4" customWidth="1"/>
    <col min="7688" max="7688" width="15.42578125" style="4" customWidth="1"/>
    <col min="7689" max="7689" width="20.85546875" style="4" customWidth="1"/>
    <col min="7690" max="7690" width="21" style="4" customWidth="1"/>
    <col min="7691" max="7691" width="16.5703125" style="4" customWidth="1"/>
    <col min="7692" max="7692" width="64.5703125" style="4" customWidth="1"/>
    <col min="7693" max="7693" width="9.140625" style="4"/>
    <col min="7694" max="7695" width="9.140625" style="4" customWidth="1"/>
    <col min="7696" max="7937" width="9.140625" style="4"/>
    <col min="7938" max="7938" width="8.85546875" style="4" customWidth="1"/>
    <col min="7939" max="7939" width="46.7109375" style="4" customWidth="1"/>
    <col min="7940" max="7940" width="31.28515625" style="4" customWidth="1"/>
    <col min="7941" max="7941" width="20.85546875" style="4" customWidth="1"/>
    <col min="7942" max="7942" width="38" style="4" customWidth="1"/>
    <col min="7943" max="7943" width="26.140625" style="4" customWidth="1"/>
    <col min="7944" max="7944" width="15.42578125" style="4" customWidth="1"/>
    <col min="7945" max="7945" width="20.85546875" style="4" customWidth="1"/>
    <col min="7946" max="7946" width="21" style="4" customWidth="1"/>
    <col min="7947" max="7947" width="16.5703125" style="4" customWidth="1"/>
    <col min="7948" max="7948" width="64.5703125" style="4" customWidth="1"/>
    <col min="7949" max="7949" width="9.140625" style="4"/>
    <col min="7950" max="7951" width="9.140625" style="4" customWidth="1"/>
    <col min="7952" max="8193" width="9.140625" style="4"/>
    <col min="8194" max="8194" width="8.85546875" style="4" customWidth="1"/>
    <col min="8195" max="8195" width="46.7109375" style="4" customWidth="1"/>
    <col min="8196" max="8196" width="31.28515625" style="4" customWidth="1"/>
    <col min="8197" max="8197" width="20.85546875" style="4" customWidth="1"/>
    <col min="8198" max="8198" width="38" style="4" customWidth="1"/>
    <col min="8199" max="8199" width="26.140625" style="4" customWidth="1"/>
    <col min="8200" max="8200" width="15.42578125" style="4" customWidth="1"/>
    <col min="8201" max="8201" width="20.85546875" style="4" customWidth="1"/>
    <col min="8202" max="8202" width="21" style="4" customWidth="1"/>
    <col min="8203" max="8203" width="16.5703125" style="4" customWidth="1"/>
    <col min="8204" max="8204" width="64.5703125" style="4" customWidth="1"/>
    <col min="8205" max="8205" width="9.140625" style="4"/>
    <col min="8206" max="8207" width="9.140625" style="4" customWidth="1"/>
    <col min="8208" max="8449" width="9.140625" style="4"/>
    <col min="8450" max="8450" width="8.85546875" style="4" customWidth="1"/>
    <col min="8451" max="8451" width="46.7109375" style="4" customWidth="1"/>
    <col min="8452" max="8452" width="31.28515625" style="4" customWidth="1"/>
    <col min="8453" max="8453" width="20.85546875" style="4" customWidth="1"/>
    <col min="8454" max="8454" width="38" style="4" customWidth="1"/>
    <col min="8455" max="8455" width="26.140625" style="4" customWidth="1"/>
    <col min="8456" max="8456" width="15.42578125" style="4" customWidth="1"/>
    <col min="8457" max="8457" width="20.85546875" style="4" customWidth="1"/>
    <col min="8458" max="8458" width="21" style="4" customWidth="1"/>
    <col min="8459" max="8459" width="16.5703125" style="4" customWidth="1"/>
    <col min="8460" max="8460" width="64.5703125" style="4" customWidth="1"/>
    <col min="8461" max="8461" width="9.140625" style="4"/>
    <col min="8462" max="8463" width="9.140625" style="4" customWidth="1"/>
    <col min="8464" max="8705" width="9.140625" style="4"/>
    <col min="8706" max="8706" width="8.85546875" style="4" customWidth="1"/>
    <col min="8707" max="8707" width="46.7109375" style="4" customWidth="1"/>
    <col min="8708" max="8708" width="31.28515625" style="4" customWidth="1"/>
    <col min="8709" max="8709" width="20.85546875" style="4" customWidth="1"/>
    <col min="8710" max="8710" width="38" style="4" customWidth="1"/>
    <col min="8711" max="8711" width="26.140625" style="4" customWidth="1"/>
    <col min="8712" max="8712" width="15.42578125" style="4" customWidth="1"/>
    <col min="8713" max="8713" width="20.85546875" style="4" customWidth="1"/>
    <col min="8714" max="8714" width="21" style="4" customWidth="1"/>
    <col min="8715" max="8715" width="16.5703125" style="4" customWidth="1"/>
    <col min="8716" max="8716" width="64.5703125" style="4" customWidth="1"/>
    <col min="8717" max="8717" width="9.140625" style="4"/>
    <col min="8718" max="8719" width="9.140625" style="4" customWidth="1"/>
    <col min="8720" max="8961" width="9.140625" style="4"/>
    <col min="8962" max="8962" width="8.85546875" style="4" customWidth="1"/>
    <col min="8963" max="8963" width="46.7109375" style="4" customWidth="1"/>
    <col min="8964" max="8964" width="31.28515625" style="4" customWidth="1"/>
    <col min="8965" max="8965" width="20.85546875" style="4" customWidth="1"/>
    <col min="8966" max="8966" width="38" style="4" customWidth="1"/>
    <col min="8967" max="8967" width="26.140625" style="4" customWidth="1"/>
    <col min="8968" max="8968" width="15.42578125" style="4" customWidth="1"/>
    <col min="8969" max="8969" width="20.85546875" style="4" customWidth="1"/>
    <col min="8970" max="8970" width="21" style="4" customWidth="1"/>
    <col min="8971" max="8971" width="16.5703125" style="4" customWidth="1"/>
    <col min="8972" max="8972" width="64.5703125" style="4" customWidth="1"/>
    <col min="8973" max="8973" width="9.140625" style="4"/>
    <col min="8974" max="8975" width="9.140625" style="4" customWidth="1"/>
    <col min="8976" max="9217" width="9.140625" style="4"/>
    <col min="9218" max="9218" width="8.85546875" style="4" customWidth="1"/>
    <col min="9219" max="9219" width="46.7109375" style="4" customWidth="1"/>
    <col min="9220" max="9220" width="31.28515625" style="4" customWidth="1"/>
    <col min="9221" max="9221" width="20.85546875" style="4" customWidth="1"/>
    <col min="9222" max="9222" width="38" style="4" customWidth="1"/>
    <col min="9223" max="9223" width="26.140625" style="4" customWidth="1"/>
    <col min="9224" max="9224" width="15.42578125" style="4" customWidth="1"/>
    <col min="9225" max="9225" width="20.85546875" style="4" customWidth="1"/>
    <col min="9226" max="9226" width="21" style="4" customWidth="1"/>
    <col min="9227" max="9227" width="16.5703125" style="4" customWidth="1"/>
    <col min="9228" max="9228" width="64.5703125" style="4" customWidth="1"/>
    <col min="9229" max="9229" width="9.140625" style="4"/>
    <col min="9230" max="9231" width="9.140625" style="4" customWidth="1"/>
    <col min="9232" max="9473" width="9.140625" style="4"/>
    <col min="9474" max="9474" width="8.85546875" style="4" customWidth="1"/>
    <col min="9475" max="9475" width="46.7109375" style="4" customWidth="1"/>
    <col min="9476" max="9476" width="31.28515625" style="4" customWidth="1"/>
    <col min="9477" max="9477" width="20.85546875" style="4" customWidth="1"/>
    <col min="9478" max="9478" width="38" style="4" customWidth="1"/>
    <col min="9479" max="9479" width="26.140625" style="4" customWidth="1"/>
    <col min="9480" max="9480" width="15.42578125" style="4" customWidth="1"/>
    <col min="9481" max="9481" width="20.85546875" style="4" customWidth="1"/>
    <col min="9482" max="9482" width="21" style="4" customWidth="1"/>
    <col min="9483" max="9483" width="16.5703125" style="4" customWidth="1"/>
    <col min="9484" max="9484" width="64.5703125" style="4" customWidth="1"/>
    <col min="9485" max="9485" width="9.140625" style="4"/>
    <col min="9486" max="9487" width="9.140625" style="4" customWidth="1"/>
    <col min="9488" max="9729" width="9.140625" style="4"/>
    <col min="9730" max="9730" width="8.85546875" style="4" customWidth="1"/>
    <col min="9731" max="9731" width="46.7109375" style="4" customWidth="1"/>
    <col min="9732" max="9732" width="31.28515625" style="4" customWidth="1"/>
    <col min="9733" max="9733" width="20.85546875" style="4" customWidth="1"/>
    <col min="9734" max="9734" width="38" style="4" customWidth="1"/>
    <col min="9735" max="9735" width="26.140625" style="4" customWidth="1"/>
    <col min="9736" max="9736" width="15.42578125" style="4" customWidth="1"/>
    <col min="9737" max="9737" width="20.85546875" style="4" customWidth="1"/>
    <col min="9738" max="9738" width="21" style="4" customWidth="1"/>
    <col min="9739" max="9739" width="16.5703125" style="4" customWidth="1"/>
    <col min="9740" max="9740" width="64.5703125" style="4" customWidth="1"/>
    <col min="9741" max="9741" width="9.140625" style="4"/>
    <col min="9742" max="9743" width="9.140625" style="4" customWidth="1"/>
    <col min="9744" max="9985" width="9.140625" style="4"/>
    <col min="9986" max="9986" width="8.85546875" style="4" customWidth="1"/>
    <col min="9987" max="9987" width="46.7109375" style="4" customWidth="1"/>
    <col min="9988" max="9988" width="31.28515625" style="4" customWidth="1"/>
    <col min="9989" max="9989" width="20.85546875" style="4" customWidth="1"/>
    <col min="9990" max="9990" width="38" style="4" customWidth="1"/>
    <col min="9991" max="9991" width="26.140625" style="4" customWidth="1"/>
    <col min="9992" max="9992" width="15.42578125" style="4" customWidth="1"/>
    <col min="9993" max="9993" width="20.85546875" style="4" customWidth="1"/>
    <col min="9994" max="9994" width="21" style="4" customWidth="1"/>
    <col min="9995" max="9995" width="16.5703125" style="4" customWidth="1"/>
    <col min="9996" max="9996" width="64.5703125" style="4" customWidth="1"/>
    <col min="9997" max="9997" width="9.140625" style="4"/>
    <col min="9998" max="9999" width="9.140625" style="4" customWidth="1"/>
    <col min="10000" max="10241" width="9.140625" style="4"/>
    <col min="10242" max="10242" width="8.85546875" style="4" customWidth="1"/>
    <col min="10243" max="10243" width="46.7109375" style="4" customWidth="1"/>
    <col min="10244" max="10244" width="31.28515625" style="4" customWidth="1"/>
    <col min="10245" max="10245" width="20.85546875" style="4" customWidth="1"/>
    <col min="10246" max="10246" width="38" style="4" customWidth="1"/>
    <col min="10247" max="10247" width="26.140625" style="4" customWidth="1"/>
    <col min="10248" max="10248" width="15.42578125" style="4" customWidth="1"/>
    <col min="10249" max="10249" width="20.85546875" style="4" customWidth="1"/>
    <col min="10250" max="10250" width="21" style="4" customWidth="1"/>
    <col min="10251" max="10251" width="16.5703125" style="4" customWidth="1"/>
    <col min="10252" max="10252" width="64.5703125" style="4" customWidth="1"/>
    <col min="10253" max="10253" width="9.140625" style="4"/>
    <col min="10254" max="10255" width="9.140625" style="4" customWidth="1"/>
    <col min="10256" max="10497" width="9.140625" style="4"/>
    <col min="10498" max="10498" width="8.85546875" style="4" customWidth="1"/>
    <col min="10499" max="10499" width="46.7109375" style="4" customWidth="1"/>
    <col min="10500" max="10500" width="31.28515625" style="4" customWidth="1"/>
    <col min="10501" max="10501" width="20.85546875" style="4" customWidth="1"/>
    <col min="10502" max="10502" width="38" style="4" customWidth="1"/>
    <col min="10503" max="10503" width="26.140625" style="4" customWidth="1"/>
    <col min="10504" max="10504" width="15.42578125" style="4" customWidth="1"/>
    <col min="10505" max="10505" width="20.85546875" style="4" customWidth="1"/>
    <col min="10506" max="10506" width="21" style="4" customWidth="1"/>
    <col min="10507" max="10507" width="16.5703125" style="4" customWidth="1"/>
    <col min="10508" max="10508" width="64.5703125" style="4" customWidth="1"/>
    <col min="10509" max="10509" width="9.140625" style="4"/>
    <col min="10510" max="10511" width="9.140625" style="4" customWidth="1"/>
    <col min="10512" max="10753" width="9.140625" style="4"/>
    <col min="10754" max="10754" width="8.85546875" style="4" customWidth="1"/>
    <col min="10755" max="10755" width="46.7109375" style="4" customWidth="1"/>
    <col min="10756" max="10756" width="31.28515625" style="4" customWidth="1"/>
    <col min="10757" max="10757" width="20.85546875" style="4" customWidth="1"/>
    <col min="10758" max="10758" width="38" style="4" customWidth="1"/>
    <col min="10759" max="10759" width="26.140625" style="4" customWidth="1"/>
    <col min="10760" max="10760" width="15.42578125" style="4" customWidth="1"/>
    <col min="10761" max="10761" width="20.85546875" style="4" customWidth="1"/>
    <col min="10762" max="10762" width="21" style="4" customWidth="1"/>
    <col min="10763" max="10763" width="16.5703125" style="4" customWidth="1"/>
    <col min="10764" max="10764" width="64.5703125" style="4" customWidth="1"/>
    <col min="10765" max="10765" width="9.140625" style="4"/>
    <col min="10766" max="10767" width="9.140625" style="4" customWidth="1"/>
    <col min="10768" max="11009" width="9.140625" style="4"/>
    <col min="11010" max="11010" width="8.85546875" style="4" customWidth="1"/>
    <col min="11011" max="11011" width="46.7109375" style="4" customWidth="1"/>
    <col min="11012" max="11012" width="31.28515625" style="4" customWidth="1"/>
    <col min="11013" max="11013" width="20.85546875" style="4" customWidth="1"/>
    <col min="11014" max="11014" width="38" style="4" customWidth="1"/>
    <col min="11015" max="11015" width="26.140625" style="4" customWidth="1"/>
    <col min="11016" max="11016" width="15.42578125" style="4" customWidth="1"/>
    <col min="11017" max="11017" width="20.85546875" style="4" customWidth="1"/>
    <col min="11018" max="11018" width="21" style="4" customWidth="1"/>
    <col min="11019" max="11019" width="16.5703125" style="4" customWidth="1"/>
    <col min="11020" max="11020" width="64.5703125" style="4" customWidth="1"/>
    <col min="11021" max="11021" width="9.140625" style="4"/>
    <col min="11022" max="11023" width="9.140625" style="4" customWidth="1"/>
    <col min="11024" max="11265" width="9.140625" style="4"/>
    <col min="11266" max="11266" width="8.85546875" style="4" customWidth="1"/>
    <col min="11267" max="11267" width="46.7109375" style="4" customWidth="1"/>
    <col min="11268" max="11268" width="31.28515625" style="4" customWidth="1"/>
    <col min="11269" max="11269" width="20.85546875" style="4" customWidth="1"/>
    <col min="11270" max="11270" width="38" style="4" customWidth="1"/>
    <col min="11271" max="11271" width="26.140625" style="4" customWidth="1"/>
    <col min="11272" max="11272" width="15.42578125" style="4" customWidth="1"/>
    <col min="11273" max="11273" width="20.85546875" style="4" customWidth="1"/>
    <col min="11274" max="11274" width="21" style="4" customWidth="1"/>
    <col min="11275" max="11275" width="16.5703125" style="4" customWidth="1"/>
    <col min="11276" max="11276" width="64.5703125" style="4" customWidth="1"/>
    <col min="11277" max="11277" width="9.140625" style="4"/>
    <col min="11278" max="11279" width="9.140625" style="4" customWidth="1"/>
    <col min="11280" max="11521" width="9.140625" style="4"/>
    <col min="11522" max="11522" width="8.85546875" style="4" customWidth="1"/>
    <col min="11523" max="11523" width="46.7109375" style="4" customWidth="1"/>
    <col min="11524" max="11524" width="31.28515625" style="4" customWidth="1"/>
    <col min="11525" max="11525" width="20.85546875" style="4" customWidth="1"/>
    <col min="11526" max="11526" width="38" style="4" customWidth="1"/>
    <col min="11527" max="11527" width="26.140625" style="4" customWidth="1"/>
    <col min="11528" max="11528" width="15.42578125" style="4" customWidth="1"/>
    <col min="11529" max="11529" width="20.85546875" style="4" customWidth="1"/>
    <col min="11530" max="11530" width="21" style="4" customWidth="1"/>
    <col min="11531" max="11531" width="16.5703125" style="4" customWidth="1"/>
    <col min="11532" max="11532" width="64.5703125" style="4" customWidth="1"/>
    <col min="11533" max="11533" width="9.140625" style="4"/>
    <col min="11534" max="11535" width="9.140625" style="4" customWidth="1"/>
    <col min="11536" max="11777" width="9.140625" style="4"/>
    <col min="11778" max="11778" width="8.85546875" style="4" customWidth="1"/>
    <col min="11779" max="11779" width="46.7109375" style="4" customWidth="1"/>
    <col min="11780" max="11780" width="31.28515625" style="4" customWidth="1"/>
    <col min="11781" max="11781" width="20.85546875" style="4" customWidth="1"/>
    <col min="11782" max="11782" width="38" style="4" customWidth="1"/>
    <col min="11783" max="11783" width="26.140625" style="4" customWidth="1"/>
    <col min="11784" max="11784" width="15.42578125" style="4" customWidth="1"/>
    <col min="11785" max="11785" width="20.85546875" style="4" customWidth="1"/>
    <col min="11786" max="11786" width="21" style="4" customWidth="1"/>
    <col min="11787" max="11787" width="16.5703125" style="4" customWidth="1"/>
    <col min="11788" max="11788" width="64.5703125" style="4" customWidth="1"/>
    <col min="11789" max="11789" width="9.140625" style="4"/>
    <col min="11790" max="11791" width="9.140625" style="4" customWidth="1"/>
    <col min="11792" max="12033" width="9.140625" style="4"/>
    <col min="12034" max="12034" width="8.85546875" style="4" customWidth="1"/>
    <col min="12035" max="12035" width="46.7109375" style="4" customWidth="1"/>
    <col min="12036" max="12036" width="31.28515625" style="4" customWidth="1"/>
    <col min="12037" max="12037" width="20.85546875" style="4" customWidth="1"/>
    <col min="12038" max="12038" width="38" style="4" customWidth="1"/>
    <col min="12039" max="12039" width="26.140625" style="4" customWidth="1"/>
    <col min="12040" max="12040" width="15.42578125" style="4" customWidth="1"/>
    <col min="12041" max="12041" width="20.85546875" style="4" customWidth="1"/>
    <col min="12042" max="12042" width="21" style="4" customWidth="1"/>
    <col min="12043" max="12043" width="16.5703125" style="4" customWidth="1"/>
    <col min="12044" max="12044" width="64.5703125" style="4" customWidth="1"/>
    <col min="12045" max="12045" width="9.140625" style="4"/>
    <col min="12046" max="12047" width="9.140625" style="4" customWidth="1"/>
    <col min="12048" max="12289" width="9.140625" style="4"/>
    <col min="12290" max="12290" width="8.85546875" style="4" customWidth="1"/>
    <col min="12291" max="12291" width="46.7109375" style="4" customWidth="1"/>
    <col min="12292" max="12292" width="31.28515625" style="4" customWidth="1"/>
    <col min="12293" max="12293" width="20.85546875" style="4" customWidth="1"/>
    <col min="12294" max="12294" width="38" style="4" customWidth="1"/>
    <col min="12295" max="12295" width="26.140625" style="4" customWidth="1"/>
    <col min="12296" max="12296" width="15.42578125" style="4" customWidth="1"/>
    <col min="12297" max="12297" width="20.85546875" style="4" customWidth="1"/>
    <col min="12298" max="12298" width="21" style="4" customWidth="1"/>
    <col min="12299" max="12299" width="16.5703125" style="4" customWidth="1"/>
    <col min="12300" max="12300" width="64.5703125" style="4" customWidth="1"/>
    <col min="12301" max="12301" width="9.140625" style="4"/>
    <col min="12302" max="12303" width="9.140625" style="4" customWidth="1"/>
    <col min="12304" max="12545" width="9.140625" style="4"/>
    <col min="12546" max="12546" width="8.85546875" style="4" customWidth="1"/>
    <col min="12547" max="12547" width="46.7109375" style="4" customWidth="1"/>
    <col min="12548" max="12548" width="31.28515625" style="4" customWidth="1"/>
    <col min="12549" max="12549" width="20.85546875" style="4" customWidth="1"/>
    <col min="12550" max="12550" width="38" style="4" customWidth="1"/>
    <col min="12551" max="12551" width="26.140625" style="4" customWidth="1"/>
    <col min="12552" max="12552" width="15.42578125" style="4" customWidth="1"/>
    <col min="12553" max="12553" width="20.85546875" style="4" customWidth="1"/>
    <col min="12554" max="12554" width="21" style="4" customWidth="1"/>
    <col min="12555" max="12555" width="16.5703125" style="4" customWidth="1"/>
    <col min="12556" max="12556" width="64.5703125" style="4" customWidth="1"/>
    <col min="12557" max="12557" width="9.140625" style="4"/>
    <col min="12558" max="12559" width="9.140625" style="4" customWidth="1"/>
    <col min="12560" max="12801" width="9.140625" style="4"/>
    <col min="12802" max="12802" width="8.85546875" style="4" customWidth="1"/>
    <col min="12803" max="12803" width="46.7109375" style="4" customWidth="1"/>
    <col min="12804" max="12804" width="31.28515625" style="4" customWidth="1"/>
    <col min="12805" max="12805" width="20.85546875" style="4" customWidth="1"/>
    <col min="12806" max="12806" width="38" style="4" customWidth="1"/>
    <col min="12807" max="12807" width="26.140625" style="4" customWidth="1"/>
    <col min="12808" max="12808" width="15.42578125" style="4" customWidth="1"/>
    <col min="12809" max="12809" width="20.85546875" style="4" customWidth="1"/>
    <col min="12810" max="12810" width="21" style="4" customWidth="1"/>
    <col min="12811" max="12811" width="16.5703125" style="4" customWidth="1"/>
    <col min="12812" max="12812" width="64.5703125" style="4" customWidth="1"/>
    <col min="12813" max="12813" width="9.140625" style="4"/>
    <col min="12814" max="12815" width="9.140625" style="4" customWidth="1"/>
    <col min="12816" max="13057" width="9.140625" style="4"/>
    <col min="13058" max="13058" width="8.85546875" style="4" customWidth="1"/>
    <col min="13059" max="13059" width="46.7109375" style="4" customWidth="1"/>
    <col min="13060" max="13060" width="31.28515625" style="4" customWidth="1"/>
    <col min="13061" max="13061" width="20.85546875" style="4" customWidth="1"/>
    <col min="13062" max="13062" width="38" style="4" customWidth="1"/>
    <col min="13063" max="13063" width="26.140625" style="4" customWidth="1"/>
    <col min="13064" max="13064" width="15.42578125" style="4" customWidth="1"/>
    <col min="13065" max="13065" width="20.85546875" style="4" customWidth="1"/>
    <col min="13066" max="13066" width="21" style="4" customWidth="1"/>
    <col min="13067" max="13067" width="16.5703125" style="4" customWidth="1"/>
    <col min="13068" max="13068" width="64.5703125" style="4" customWidth="1"/>
    <col min="13069" max="13069" width="9.140625" style="4"/>
    <col min="13070" max="13071" width="9.140625" style="4" customWidth="1"/>
    <col min="13072" max="13313" width="9.140625" style="4"/>
    <col min="13314" max="13314" width="8.85546875" style="4" customWidth="1"/>
    <col min="13315" max="13315" width="46.7109375" style="4" customWidth="1"/>
    <col min="13316" max="13316" width="31.28515625" style="4" customWidth="1"/>
    <col min="13317" max="13317" width="20.85546875" style="4" customWidth="1"/>
    <col min="13318" max="13318" width="38" style="4" customWidth="1"/>
    <col min="13319" max="13319" width="26.140625" style="4" customWidth="1"/>
    <col min="13320" max="13320" width="15.42578125" style="4" customWidth="1"/>
    <col min="13321" max="13321" width="20.85546875" style="4" customWidth="1"/>
    <col min="13322" max="13322" width="21" style="4" customWidth="1"/>
    <col min="13323" max="13323" width="16.5703125" style="4" customWidth="1"/>
    <col min="13324" max="13324" width="64.5703125" style="4" customWidth="1"/>
    <col min="13325" max="13325" width="9.140625" style="4"/>
    <col min="13326" max="13327" width="9.140625" style="4" customWidth="1"/>
    <col min="13328" max="13569" width="9.140625" style="4"/>
    <col min="13570" max="13570" width="8.85546875" style="4" customWidth="1"/>
    <col min="13571" max="13571" width="46.7109375" style="4" customWidth="1"/>
    <col min="13572" max="13572" width="31.28515625" style="4" customWidth="1"/>
    <col min="13573" max="13573" width="20.85546875" style="4" customWidth="1"/>
    <col min="13574" max="13574" width="38" style="4" customWidth="1"/>
    <col min="13575" max="13575" width="26.140625" style="4" customWidth="1"/>
    <col min="13576" max="13576" width="15.42578125" style="4" customWidth="1"/>
    <col min="13577" max="13577" width="20.85546875" style="4" customWidth="1"/>
    <col min="13578" max="13578" width="21" style="4" customWidth="1"/>
    <col min="13579" max="13579" width="16.5703125" style="4" customWidth="1"/>
    <col min="13580" max="13580" width="64.5703125" style="4" customWidth="1"/>
    <col min="13581" max="13581" width="9.140625" style="4"/>
    <col min="13582" max="13583" width="9.140625" style="4" customWidth="1"/>
    <col min="13584" max="13825" width="9.140625" style="4"/>
    <col min="13826" max="13826" width="8.85546875" style="4" customWidth="1"/>
    <col min="13827" max="13827" width="46.7109375" style="4" customWidth="1"/>
    <col min="13828" max="13828" width="31.28515625" style="4" customWidth="1"/>
    <col min="13829" max="13829" width="20.85546875" style="4" customWidth="1"/>
    <col min="13830" max="13830" width="38" style="4" customWidth="1"/>
    <col min="13831" max="13831" width="26.140625" style="4" customWidth="1"/>
    <col min="13832" max="13832" width="15.42578125" style="4" customWidth="1"/>
    <col min="13833" max="13833" width="20.85546875" style="4" customWidth="1"/>
    <col min="13834" max="13834" width="21" style="4" customWidth="1"/>
    <col min="13835" max="13835" width="16.5703125" style="4" customWidth="1"/>
    <col min="13836" max="13836" width="64.5703125" style="4" customWidth="1"/>
    <col min="13837" max="13837" width="9.140625" style="4"/>
    <col min="13838" max="13839" width="9.140625" style="4" customWidth="1"/>
    <col min="13840" max="14081" width="9.140625" style="4"/>
    <col min="14082" max="14082" width="8.85546875" style="4" customWidth="1"/>
    <col min="14083" max="14083" width="46.7109375" style="4" customWidth="1"/>
    <col min="14084" max="14084" width="31.28515625" style="4" customWidth="1"/>
    <col min="14085" max="14085" width="20.85546875" style="4" customWidth="1"/>
    <col min="14086" max="14086" width="38" style="4" customWidth="1"/>
    <col min="14087" max="14087" width="26.140625" style="4" customWidth="1"/>
    <col min="14088" max="14088" width="15.42578125" style="4" customWidth="1"/>
    <col min="14089" max="14089" width="20.85546875" style="4" customWidth="1"/>
    <col min="14090" max="14090" width="21" style="4" customWidth="1"/>
    <col min="14091" max="14091" width="16.5703125" style="4" customWidth="1"/>
    <col min="14092" max="14092" width="64.5703125" style="4" customWidth="1"/>
    <col min="14093" max="14093" width="9.140625" style="4"/>
    <col min="14094" max="14095" width="9.140625" style="4" customWidth="1"/>
    <col min="14096" max="14337" width="9.140625" style="4"/>
    <col min="14338" max="14338" width="8.85546875" style="4" customWidth="1"/>
    <col min="14339" max="14339" width="46.7109375" style="4" customWidth="1"/>
    <col min="14340" max="14340" width="31.28515625" style="4" customWidth="1"/>
    <col min="14341" max="14341" width="20.85546875" style="4" customWidth="1"/>
    <col min="14342" max="14342" width="38" style="4" customWidth="1"/>
    <col min="14343" max="14343" width="26.140625" style="4" customWidth="1"/>
    <col min="14344" max="14344" width="15.42578125" style="4" customWidth="1"/>
    <col min="14345" max="14345" width="20.85546875" style="4" customWidth="1"/>
    <col min="14346" max="14346" width="21" style="4" customWidth="1"/>
    <col min="14347" max="14347" width="16.5703125" style="4" customWidth="1"/>
    <col min="14348" max="14348" width="64.5703125" style="4" customWidth="1"/>
    <col min="14349" max="14349" width="9.140625" style="4"/>
    <col min="14350" max="14351" width="9.140625" style="4" customWidth="1"/>
    <col min="14352" max="14593" width="9.140625" style="4"/>
    <col min="14594" max="14594" width="8.85546875" style="4" customWidth="1"/>
    <col min="14595" max="14595" width="46.7109375" style="4" customWidth="1"/>
    <col min="14596" max="14596" width="31.28515625" style="4" customWidth="1"/>
    <col min="14597" max="14597" width="20.85546875" style="4" customWidth="1"/>
    <col min="14598" max="14598" width="38" style="4" customWidth="1"/>
    <col min="14599" max="14599" width="26.140625" style="4" customWidth="1"/>
    <col min="14600" max="14600" width="15.42578125" style="4" customWidth="1"/>
    <col min="14601" max="14601" width="20.85546875" style="4" customWidth="1"/>
    <col min="14602" max="14602" width="21" style="4" customWidth="1"/>
    <col min="14603" max="14603" width="16.5703125" style="4" customWidth="1"/>
    <col min="14604" max="14604" width="64.5703125" style="4" customWidth="1"/>
    <col min="14605" max="14605" width="9.140625" style="4"/>
    <col min="14606" max="14607" width="9.140625" style="4" customWidth="1"/>
    <col min="14608" max="14849" width="9.140625" style="4"/>
    <col min="14850" max="14850" width="8.85546875" style="4" customWidth="1"/>
    <col min="14851" max="14851" width="46.7109375" style="4" customWidth="1"/>
    <col min="14852" max="14852" width="31.28515625" style="4" customWidth="1"/>
    <col min="14853" max="14853" width="20.85546875" style="4" customWidth="1"/>
    <col min="14854" max="14854" width="38" style="4" customWidth="1"/>
    <col min="14855" max="14855" width="26.140625" style="4" customWidth="1"/>
    <col min="14856" max="14856" width="15.42578125" style="4" customWidth="1"/>
    <col min="14857" max="14857" width="20.85546875" style="4" customWidth="1"/>
    <col min="14858" max="14858" width="21" style="4" customWidth="1"/>
    <col min="14859" max="14859" width="16.5703125" style="4" customWidth="1"/>
    <col min="14860" max="14860" width="64.5703125" style="4" customWidth="1"/>
    <col min="14861" max="14861" width="9.140625" style="4"/>
    <col min="14862" max="14863" width="9.140625" style="4" customWidth="1"/>
    <col min="14864" max="15105" width="9.140625" style="4"/>
    <col min="15106" max="15106" width="8.85546875" style="4" customWidth="1"/>
    <col min="15107" max="15107" width="46.7109375" style="4" customWidth="1"/>
    <col min="15108" max="15108" width="31.28515625" style="4" customWidth="1"/>
    <col min="15109" max="15109" width="20.85546875" style="4" customWidth="1"/>
    <col min="15110" max="15110" width="38" style="4" customWidth="1"/>
    <col min="15111" max="15111" width="26.140625" style="4" customWidth="1"/>
    <col min="15112" max="15112" width="15.42578125" style="4" customWidth="1"/>
    <col min="15113" max="15113" width="20.85546875" style="4" customWidth="1"/>
    <col min="15114" max="15114" width="21" style="4" customWidth="1"/>
    <col min="15115" max="15115" width="16.5703125" style="4" customWidth="1"/>
    <col min="15116" max="15116" width="64.5703125" style="4" customWidth="1"/>
    <col min="15117" max="15117" width="9.140625" style="4"/>
    <col min="15118" max="15119" width="9.140625" style="4" customWidth="1"/>
    <col min="15120" max="15361" width="9.140625" style="4"/>
    <col min="15362" max="15362" width="8.85546875" style="4" customWidth="1"/>
    <col min="15363" max="15363" width="46.7109375" style="4" customWidth="1"/>
    <col min="15364" max="15364" width="31.28515625" style="4" customWidth="1"/>
    <col min="15365" max="15365" width="20.85546875" style="4" customWidth="1"/>
    <col min="15366" max="15366" width="38" style="4" customWidth="1"/>
    <col min="15367" max="15367" width="26.140625" style="4" customWidth="1"/>
    <col min="15368" max="15368" width="15.42578125" style="4" customWidth="1"/>
    <col min="15369" max="15369" width="20.85546875" style="4" customWidth="1"/>
    <col min="15370" max="15370" width="21" style="4" customWidth="1"/>
    <col min="15371" max="15371" width="16.5703125" style="4" customWidth="1"/>
    <col min="15372" max="15372" width="64.5703125" style="4" customWidth="1"/>
    <col min="15373" max="15373" width="9.140625" style="4"/>
    <col min="15374" max="15375" width="9.140625" style="4" customWidth="1"/>
    <col min="15376" max="15617" width="9.140625" style="4"/>
    <col min="15618" max="15618" width="8.85546875" style="4" customWidth="1"/>
    <col min="15619" max="15619" width="46.7109375" style="4" customWidth="1"/>
    <col min="15620" max="15620" width="31.28515625" style="4" customWidth="1"/>
    <col min="15621" max="15621" width="20.85546875" style="4" customWidth="1"/>
    <col min="15622" max="15622" width="38" style="4" customWidth="1"/>
    <col min="15623" max="15623" width="26.140625" style="4" customWidth="1"/>
    <col min="15624" max="15624" width="15.42578125" style="4" customWidth="1"/>
    <col min="15625" max="15625" width="20.85546875" style="4" customWidth="1"/>
    <col min="15626" max="15626" width="21" style="4" customWidth="1"/>
    <col min="15627" max="15627" width="16.5703125" style="4" customWidth="1"/>
    <col min="15628" max="15628" width="64.5703125" style="4" customWidth="1"/>
    <col min="15629" max="15629" width="9.140625" style="4"/>
    <col min="15630" max="15631" width="9.140625" style="4" customWidth="1"/>
    <col min="15632" max="15873" width="9.140625" style="4"/>
    <col min="15874" max="15874" width="8.85546875" style="4" customWidth="1"/>
    <col min="15875" max="15875" width="46.7109375" style="4" customWidth="1"/>
    <col min="15876" max="15876" width="31.28515625" style="4" customWidth="1"/>
    <col min="15877" max="15877" width="20.85546875" style="4" customWidth="1"/>
    <col min="15878" max="15878" width="38" style="4" customWidth="1"/>
    <col min="15879" max="15879" width="26.140625" style="4" customWidth="1"/>
    <col min="15880" max="15880" width="15.42578125" style="4" customWidth="1"/>
    <col min="15881" max="15881" width="20.85546875" style="4" customWidth="1"/>
    <col min="15882" max="15882" width="21" style="4" customWidth="1"/>
    <col min="15883" max="15883" width="16.5703125" style="4" customWidth="1"/>
    <col min="15884" max="15884" width="64.5703125" style="4" customWidth="1"/>
    <col min="15885" max="15885" width="9.140625" style="4"/>
    <col min="15886" max="15887" width="9.140625" style="4" customWidth="1"/>
    <col min="15888" max="16129" width="9.140625" style="4"/>
    <col min="16130" max="16130" width="8.85546875" style="4" customWidth="1"/>
    <col min="16131" max="16131" width="46.7109375" style="4" customWidth="1"/>
    <col min="16132" max="16132" width="31.28515625" style="4" customWidth="1"/>
    <col min="16133" max="16133" width="20.85546875" style="4" customWidth="1"/>
    <col min="16134" max="16134" width="38" style="4" customWidth="1"/>
    <col min="16135" max="16135" width="26.140625" style="4" customWidth="1"/>
    <col min="16136" max="16136" width="15.42578125" style="4" customWidth="1"/>
    <col min="16137" max="16137" width="20.85546875" style="4" customWidth="1"/>
    <col min="16138" max="16138" width="21" style="4" customWidth="1"/>
    <col min="16139" max="16139" width="16.5703125" style="4" customWidth="1"/>
    <col min="16140" max="16140" width="64.5703125" style="4" customWidth="1"/>
    <col min="16141" max="16141" width="9.140625" style="4"/>
    <col min="16142" max="16143" width="9.140625" style="4" customWidth="1"/>
    <col min="16144" max="16384" width="9.140625" style="4"/>
  </cols>
  <sheetData>
    <row r="1" spans="1:15" s="49" customFormat="1" ht="76.5" customHeight="1">
      <c r="A1" s="5" t="s">
        <v>6</v>
      </c>
      <c r="B1" s="5" t="s">
        <v>0</v>
      </c>
      <c r="C1" s="5" t="s">
        <v>7</v>
      </c>
      <c r="D1" s="5" t="s">
        <v>8</v>
      </c>
      <c r="E1" s="5" t="s">
        <v>9</v>
      </c>
      <c r="F1" s="3" t="s">
        <v>1</v>
      </c>
      <c r="G1" s="154" t="s">
        <v>10</v>
      </c>
      <c r="H1" s="155"/>
      <c r="I1" s="156"/>
      <c r="J1" s="157" t="s">
        <v>11</v>
      </c>
      <c r="K1" s="158"/>
      <c r="L1" s="159"/>
      <c r="M1" s="29" t="s">
        <v>64</v>
      </c>
      <c r="N1" s="29" t="s">
        <v>65</v>
      </c>
      <c r="O1" s="29" t="s">
        <v>63</v>
      </c>
    </row>
    <row r="2" spans="1:15" s="49" customFormat="1" ht="15.75" customHeight="1">
      <c r="A2" s="5"/>
      <c r="B2" s="5"/>
      <c r="C2" s="5"/>
      <c r="D2" s="5"/>
      <c r="E2" s="5"/>
      <c r="F2" s="3"/>
      <c r="G2" s="20" t="s">
        <v>3</v>
      </c>
      <c r="H2" s="20" t="s">
        <v>4</v>
      </c>
      <c r="I2" s="20" t="s">
        <v>5</v>
      </c>
      <c r="J2" s="20" t="s">
        <v>3</v>
      </c>
      <c r="K2" s="20" t="s">
        <v>4</v>
      </c>
      <c r="L2" s="20" t="s">
        <v>5</v>
      </c>
      <c r="M2" s="30"/>
      <c r="N2" s="31"/>
      <c r="O2" s="31"/>
    </row>
    <row r="3" spans="1:15" ht="40.5" customHeight="1">
      <c r="A3" s="160" t="s">
        <v>2</v>
      </c>
      <c r="B3" s="161"/>
      <c r="C3" s="161"/>
      <c r="D3" s="161"/>
      <c r="E3" s="161"/>
      <c r="F3" s="161"/>
      <c r="G3" s="161"/>
      <c r="H3" s="161"/>
      <c r="I3" s="162"/>
      <c r="J3" s="28"/>
      <c r="K3" s="28"/>
      <c r="L3" s="28"/>
      <c r="M3" s="23">
        <f>M4/J4*100</f>
        <v>241.97357886309047</v>
      </c>
      <c r="N3" s="59">
        <f>M4/1410439.8*100</f>
        <v>2.0570604998525992</v>
      </c>
      <c r="O3" s="32"/>
    </row>
    <row r="4" spans="1:15" s="50" customFormat="1" ht="32.25" customHeight="1">
      <c r="A4" s="152" t="s">
        <v>12</v>
      </c>
      <c r="B4" s="152"/>
      <c r="C4" s="152"/>
      <c r="D4" s="152"/>
      <c r="E4" s="47"/>
      <c r="F4" s="21"/>
      <c r="G4" s="22"/>
      <c r="H4" s="22"/>
      <c r="I4" s="22"/>
      <c r="J4" s="23">
        <f>J5+J11</f>
        <v>11990.4</v>
      </c>
      <c r="K4" s="23">
        <f>K5+K11</f>
        <v>10384.800000000001</v>
      </c>
      <c r="L4" s="23">
        <f>L5+L11</f>
        <v>10317.300000000001</v>
      </c>
      <c r="M4" s="62">
        <f>M5+M11</f>
        <v>29013.599999999999</v>
      </c>
      <c r="N4" s="37"/>
      <c r="O4" s="31"/>
    </row>
    <row r="5" spans="1:15" ht="68.25" customHeight="1">
      <c r="A5" s="24" t="s">
        <v>13</v>
      </c>
      <c r="B5" s="24" t="s">
        <v>54</v>
      </c>
      <c r="C5" s="7"/>
      <c r="D5" s="25" t="s">
        <v>37</v>
      </c>
      <c r="E5" s="8" t="s">
        <v>39</v>
      </c>
      <c r="F5" s="25" t="s">
        <v>14</v>
      </c>
      <c r="G5" s="27">
        <f>J5/1267958.8*100</f>
        <v>0.79752591330254574</v>
      </c>
      <c r="H5" s="27">
        <f>K5/1222544.1*100</f>
        <v>0.69464978809353384</v>
      </c>
      <c r="I5" s="27">
        <f>L5/1230439.8*100</f>
        <v>0.68310534168351833</v>
      </c>
      <c r="J5" s="26">
        <f>J6+J7+J8+4169.8</f>
        <v>10112.299999999999</v>
      </c>
      <c r="K5" s="26">
        <f>K6+K7+K8+4169.8</f>
        <v>8492.4000000000015</v>
      </c>
      <c r="L5" s="26">
        <f>L6+L7+L8+4169.8</f>
        <v>8405.2000000000007</v>
      </c>
      <c r="M5" s="1">
        <f>M6+M7+M8+M9+M10+3542.9</f>
        <v>22543.5</v>
      </c>
      <c r="N5" s="37">
        <f>M5/1410439.8*100</f>
        <v>1.5983312439141324</v>
      </c>
      <c r="O5" s="36"/>
    </row>
    <row r="6" spans="1:15" ht="147" customHeight="1">
      <c r="A6" s="51" t="s">
        <v>15</v>
      </c>
      <c r="B6" s="51" t="s">
        <v>16</v>
      </c>
      <c r="C6" s="5" t="s">
        <v>56</v>
      </c>
      <c r="D6" s="52" t="s">
        <v>37</v>
      </c>
      <c r="E6" s="19" t="s">
        <v>55</v>
      </c>
      <c r="F6" s="52" t="s">
        <v>14</v>
      </c>
      <c r="G6" s="27">
        <f>J6/1267958.8*100</f>
        <v>0.3763608091997942</v>
      </c>
      <c r="H6" s="27">
        <f>K6/1222544.1*100</f>
        <v>0.22814718912798318</v>
      </c>
      <c r="I6" s="27">
        <f>L6/1230439.8*100</f>
        <v>0.21146910234860739</v>
      </c>
      <c r="J6" s="53">
        <f>2285.4+500+874.4+169.9+16.3+267.8+150+94.1+25+389.2</f>
        <v>4772.1000000000004</v>
      </c>
      <c r="K6" s="53">
        <f>1500+585.8+196.6+16.3+265.5+200+25</f>
        <v>2789.2000000000003</v>
      </c>
      <c r="L6" s="53">
        <f>1500+392.5+204.1+16.3+25+200+264.1</f>
        <v>2602</v>
      </c>
      <c r="M6" s="44">
        <f>5862.6+10785</f>
        <v>16647.599999999999</v>
      </c>
      <c r="N6" s="54">
        <f>M6/1410439.8*100</f>
        <v>1.1803126939554598</v>
      </c>
      <c r="O6" s="19" t="s">
        <v>72</v>
      </c>
    </row>
    <row r="7" spans="1:15" ht="156.75" customHeight="1">
      <c r="A7" s="18" t="s">
        <v>17</v>
      </c>
      <c r="B7" s="19" t="s">
        <v>18</v>
      </c>
      <c r="C7" s="5" t="s">
        <v>57</v>
      </c>
      <c r="D7" s="5" t="s">
        <v>37</v>
      </c>
      <c r="E7" s="19" t="s">
        <v>39</v>
      </c>
      <c r="F7" s="19" t="s">
        <v>19</v>
      </c>
      <c r="G7" s="27">
        <f>J7/1267958.8*100</f>
        <v>9.2305838328500908E-2</v>
      </c>
      <c r="H7" s="27">
        <f>K7/1222544.1*100</f>
        <v>0.10391445183858808</v>
      </c>
      <c r="I7" s="27">
        <f>L7/1230439.8*100</f>
        <v>0.1113748108603119</v>
      </c>
      <c r="J7" s="9">
        <f>670.4+500</f>
        <v>1170.4000000000001</v>
      </c>
      <c r="K7" s="9">
        <f>770.4+500</f>
        <v>1270.4000000000001</v>
      </c>
      <c r="L7" s="9">
        <f>870.4+500</f>
        <v>1370.4</v>
      </c>
      <c r="M7" s="60">
        <f>1453.1+899.9</f>
        <v>2353</v>
      </c>
      <c r="N7" s="61">
        <f>M7/1410439.8*100</f>
        <v>0.16682739667442736</v>
      </c>
      <c r="O7" s="19" t="s">
        <v>73</v>
      </c>
    </row>
    <row r="8" spans="1:15" ht="211.5" customHeight="1">
      <c r="A8" s="18" t="s">
        <v>40</v>
      </c>
      <c r="B8" s="38" t="s">
        <v>53</v>
      </c>
      <c r="C8" s="5" t="s">
        <v>58</v>
      </c>
      <c r="D8" s="5" t="s">
        <v>41</v>
      </c>
      <c r="E8" s="38" t="s">
        <v>49</v>
      </c>
      <c r="F8" s="19" t="s">
        <v>42</v>
      </c>
      <c r="G8" s="3">
        <v>1</v>
      </c>
      <c r="H8" s="3">
        <v>0</v>
      </c>
      <c r="I8" s="3">
        <v>0</v>
      </c>
      <c r="J8" s="2">
        <v>0</v>
      </c>
      <c r="K8" s="2">
        <v>263</v>
      </c>
      <c r="L8" s="2">
        <v>263</v>
      </c>
      <c r="M8" s="39">
        <v>0</v>
      </c>
      <c r="N8" s="40">
        <v>1</v>
      </c>
      <c r="O8" s="41" t="s">
        <v>66</v>
      </c>
    </row>
    <row r="9" spans="1:15" ht="231.75" customHeight="1">
      <c r="A9" s="18" t="s">
        <v>44</v>
      </c>
      <c r="B9" s="38" t="s">
        <v>45</v>
      </c>
      <c r="C9" s="5" t="s">
        <v>59</v>
      </c>
      <c r="D9" s="5" t="s">
        <v>37</v>
      </c>
      <c r="E9" s="45" t="s">
        <v>46</v>
      </c>
      <c r="F9" s="19" t="s">
        <v>47</v>
      </c>
      <c r="G9" s="3">
        <v>10</v>
      </c>
      <c r="H9" s="3">
        <v>15</v>
      </c>
      <c r="I9" s="3">
        <v>15</v>
      </c>
      <c r="J9" s="2">
        <v>0</v>
      </c>
      <c r="K9" s="2">
        <v>0</v>
      </c>
      <c r="L9" s="2">
        <v>0</v>
      </c>
      <c r="M9" s="1">
        <v>0</v>
      </c>
      <c r="N9" s="1">
        <v>10.4</v>
      </c>
      <c r="O9" s="19" t="s">
        <v>67</v>
      </c>
    </row>
    <row r="10" spans="1:15" ht="86.25" customHeight="1">
      <c r="A10" s="18" t="s">
        <v>48</v>
      </c>
      <c r="B10" s="38" t="s">
        <v>50</v>
      </c>
      <c r="C10" s="5" t="s">
        <v>60</v>
      </c>
      <c r="D10" s="5" t="s">
        <v>3</v>
      </c>
      <c r="E10" s="45" t="s">
        <v>51</v>
      </c>
      <c r="F10" s="19" t="s">
        <v>52</v>
      </c>
      <c r="G10" s="3">
        <v>1</v>
      </c>
      <c r="H10" s="3">
        <v>0</v>
      </c>
      <c r="I10" s="3">
        <v>0</v>
      </c>
      <c r="J10" s="2">
        <v>0</v>
      </c>
      <c r="K10" s="2">
        <v>0</v>
      </c>
      <c r="L10" s="2">
        <v>0</v>
      </c>
      <c r="M10" s="46">
        <v>0</v>
      </c>
      <c r="N10" s="46">
        <v>0</v>
      </c>
      <c r="O10" s="19" t="s">
        <v>74</v>
      </c>
    </row>
    <row r="11" spans="1:15" ht="145.5" customHeight="1">
      <c r="A11" s="18" t="s">
        <v>20</v>
      </c>
      <c r="B11" s="19" t="s">
        <v>21</v>
      </c>
      <c r="C11" s="5" t="s">
        <v>61</v>
      </c>
      <c r="D11" s="42" t="s">
        <v>37</v>
      </c>
      <c r="E11" s="43" t="s">
        <v>38</v>
      </c>
      <c r="F11" s="19" t="s">
        <v>22</v>
      </c>
      <c r="G11" s="44">
        <f>379.2+160+1000+38.9+110+190</f>
        <v>1878.1000000000001</v>
      </c>
      <c r="H11" s="44">
        <f>393.5+160+1000+38.9+110+190</f>
        <v>1892.4</v>
      </c>
      <c r="I11" s="44">
        <f>413.2+160+1000+38.9+110+190</f>
        <v>1912.1000000000001</v>
      </c>
      <c r="J11" s="44">
        <f>G11</f>
        <v>1878.1000000000001</v>
      </c>
      <c r="K11" s="44">
        <f>H11</f>
        <v>1892.4</v>
      </c>
      <c r="L11" s="44">
        <f>I11</f>
        <v>1912.1000000000001</v>
      </c>
      <c r="M11" s="44">
        <f>389.8+6080.3</f>
        <v>6470.1</v>
      </c>
      <c r="N11" s="35">
        <f>M11</f>
        <v>6470.1</v>
      </c>
      <c r="O11" s="36" t="s">
        <v>71</v>
      </c>
    </row>
    <row r="12" spans="1:15" ht="32.25" customHeight="1">
      <c r="A12" s="152" t="s">
        <v>23</v>
      </c>
      <c r="B12" s="152"/>
      <c r="C12" s="152"/>
      <c r="D12" s="152"/>
      <c r="E12" s="152"/>
      <c r="F12" s="152"/>
      <c r="G12" s="152"/>
      <c r="H12" s="153"/>
      <c r="I12" s="153"/>
      <c r="J12" s="153"/>
      <c r="K12" s="48"/>
      <c r="L12" s="48"/>
      <c r="M12" s="2">
        <v>0</v>
      </c>
      <c r="N12" s="2">
        <v>0</v>
      </c>
      <c r="O12" s="33"/>
    </row>
    <row r="13" spans="1:15" ht="30.75" customHeight="1">
      <c r="A13" s="3"/>
      <c r="B13" s="10" t="s">
        <v>24</v>
      </c>
      <c r="C13" s="11"/>
      <c r="D13" s="11"/>
      <c r="E13" s="11"/>
      <c r="F13" s="11"/>
      <c r="G13" s="12"/>
      <c r="H13" s="12"/>
      <c r="I13" s="12"/>
      <c r="J13" s="13">
        <f>SUM(J14:J16)</f>
        <v>0</v>
      </c>
      <c r="K13" s="13">
        <f t="shared" ref="K13:L13" si="0">SUM(K14:K16)</f>
        <v>0</v>
      </c>
      <c r="L13" s="13">
        <f t="shared" si="0"/>
        <v>0</v>
      </c>
      <c r="M13" s="13">
        <f>M14+M15+M16</f>
        <v>5935.1</v>
      </c>
      <c r="N13" s="63">
        <v>0</v>
      </c>
      <c r="O13" s="33"/>
    </row>
    <row r="14" spans="1:15" ht="122.25" customHeight="1">
      <c r="A14" s="14" t="s">
        <v>25</v>
      </c>
      <c r="B14" s="15" t="s">
        <v>26</v>
      </c>
      <c r="C14" s="15" t="s">
        <v>62</v>
      </c>
      <c r="D14" s="16" t="s">
        <v>37</v>
      </c>
      <c r="E14" s="16"/>
      <c r="F14" s="15" t="s">
        <v>27</v>
      </c>
      <c r="G14" s="9" t="s">
        <v>43</v>
      </c>
      <c r="H14" s="9" t="s">
        <v>43</v>
      </c>
      <c r="I14" s="9" t="s">
        <v>43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33" t="s">
        <v>68</v>
      </c>
    </row>
    <row r="15" spans="1:15" ht="183" customHeight="1">
      <c r="A15" s="14" t="s">
        <v>29</v>
      </c>
      <c r="B15" s="15" t="s">
        <v>30</v>
      </c>
      <c r="C15" s="15" t="s">
        <v>62</v>
      </c>
      <c r="D15" s="16" t="s">
        <v>37</v>
      </c>
      <c r="E15" s="16" t="s">
        <v>31</v>
      </c>
      <c r="F15" s="15" t="s">
        <v>32</v>
      </c>
      <c r="G15" s="5" t="s">
        <v>28</v>
      </c>
      <c r="H15" s="5" t="s">
        <v>28</v>
      </c>
      <c r="I15" s="5" t="s">
        <v>28</v>
      </c>
      <c r="J15" s="2">
        <v>0</v>
      </c>
      <c r="K15" s="2">
        <v>0</v>
      </c>
      <c r="L15" s="2">
        <v>0</v>
      </c>
      <c r="M15" s="2">
        <v>0</v>
      </c>
      <c r="N15" s="34">
        <v>0</v>
      </c>
      <c r="O15" s="33" t="s">
        <v>69</v>
      </c>
    </row>
    <row r="16" spans="1:15" ht="145.5" customHeight="1">
      <c r="A16" s="14" t="s">
        <v>33</v>
      </c>
      <c r="B16" s="15" t="s">
        <v>34</v>
      </c>
      <c r="C16" s="15" t="s">
        <v>62</v>
      </c>
      <c r="D16" s="16" t="s">
        <v>37</v>
      </c>
      <c r="E16" s="16"/>
      <c r="F16" s="15" t="s">
        <v>35</v>
      </c>
      <c r="G16" s="17" t="s">
        <v>36</v>
      </c>
      <c r="H16" s="17" t="s">
        <v>36</v>
      </c>
      <c r="I16" s="17" t="s">
        <v>36</v>
      </c>
      <c r="J16" s="2">
        <v>0</v>
      </c>
      <c r="K16" s="2">
        <v>0</v>
      </c>
      <c r="L16" s="2">
        <v>0</v>
      </c>
      <c r="M16" s="2">
        <v>5935.1</v>
      </c>
      <c r="N16" s="34">
        <v>0</v>
      </c>
      <c r="O16" s="33" t="s">
        <v>70</v>
      </c>
    </row>
  </sheetData>
  <mergeCells count="5">
    <mergeCell ref="A4:D4"/>
    <mergeCell ref="A12:J12"/>
    <mergeCell ref="G1:I1"/>
    <mergeCell ref="J1:L1"/>
    <mergeCell ref="A3:I3"/>
  </mergeCells>
  <pageMargins left="0.11811023622047245" right="0.11811023622047245" top="0.15748031496062992" bottom="0.15748031496062992" header="0.31496062992125984" footer="0.31496062992125984"/>
  <pageSetup paperSize="8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Лариса Васильевна Зорина</cp:lastModifiedBy>
  <cp:lastPrinted>2018-01-17T06:14:43Z</cp:lastPrinted>
  <dcterms:created xsi:type="dcterms:W3CDTF">2006-09-16T00:00:00Z</dcterms:created>
  <dcterms:modified xsi:type="dcterms:W3CDTF">2018-01-18T05:16:30Z</dcterms:modified>
</cp:coreProperties>
</file>