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480" windowHeight="11640"/>
  </bookViews>
  <sheets>
    <sheet name="2018-2020" sheetId="12" r:id="rId1"/>
  </sheets>
  <calcPr calcId="125725"/>
</workbook>
</file>

<file path=xl/calcChain.xml><?xml version="1.0" encoding="utf-8"?>
<calcChain xmlns="http://schemas.openxmlformats.org/spreadsheetml/2006/main">
  <c r="I35" i="12"/>
  <c r="J35"/>
  <c r="K35"/>
  <c r="E31"/>
  <c r="E33"/>
  <c r="C35"/>
  <c r="C26"/>
  <c r="C25" s="1"/>
  <c r="C11" s="1"/>
  <c r="C36" l="1"/>
  <c r="H35" l="1"/>
  <c r="D35"/>
  <c r="E34"/>
  <c r="E32"/>
  <c r="F32" s="1"/>
  <c r="G32" s="1"/>
  <c r="F31"/>
  <c r="K26"/>
  <c r="K25" s="1"/>
  <c r="K11" s="1"/>
  <c r="J26"/>
  <c r="J25" s="1"/>
  <c r="J11" s="1"/>
  <c r="I26"/>
  <c r="I25" s="1"/>
  <c r="I11" s="1"/>
  <c r="J36" l="1"/>
  <c r="F35"/>
  <c r="E35"/>
  <c r="I36"/>
  <c r="K36"/>
  <c r="G31"/>
  <c r="H26"/>
  <c r="H25" s="1"/>
  <c r="H11" s="1"/>
  <c r="H36" s="1"/>
  <c r="F26"/>
  <c r="F25" l="1"/>
  <c r="E28"/>
  <c r="G28" s="1"/>
  <c r="E27"/>
  <c r="G27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F11" l="1"/>
  <c r="D26"/>
  <c r="D25" s="1"/>
  <c r="D11" s="1"/>
  <c r="D36" s="1"/>
  <c r="F36" l="1"/>
  <c r="G34"/>
  <c r="G35" s="1"/>
  <c r="E11"/>
  <c r="E25"/>
  <c r="G25" s="1"/>
  <c r="E26"/>
  <c r="G26" s="1"/>
  <c r="G11" l="1"/>
  <c r="G36" s="1"/>
  <c r="E36"/>
</calcChain>
</file>

<file path=xl/sharedStrings.xml><?xml version="1.0" encoding="utf-8"?>
<sst xmlns="http://schemas.openxmlformats.org/spreadsheetml/2006/main" count="66" uniqueCount="58">
  <si>
    <t>182 106 04000 02 0000 110</t>
  </si>
  <si>
    <t>182 105 02010 02 0000 110</t>
  </si>
  <si>
    <t>040 108 07173 01 0000 110</t>
  </si>
  <si>
    <t>040 111 05027 04 0000 120</t>
  </si>
  <si>
    <t>040 207 04010 04 0000 180</t>
  </si>
  <si>
    <t>040 113 01530 04 0000 130</t>
  </si>
  <si>
    <t>040 116 33040 04 0000 140</t>
  </si>
  <si>
    <t>040 116 37030 04 0000 140</t>
  </si>
  <si>
    <t>040 117 05040 04 0018 180</t>
  </si>
  <si>
    <t>040 117 05040 04 0017 180</t>
  </si>
  <si>
    <t>040 111 09034 04 0000 120</t>
  </si>
  <si>
    <t xml:space="preserve">Наименование </t>
  </si>
  <si>
    <t>Код бюджетной классификации</t>
  </si>
  <si>
    <t>Всего доходов, в том числе:</t>
  </si>
  <si>
    <t>14.  Поступления в виде субсидий из бюджетов бюджетной системы Российской Федерации, бюджета Ханты-Мансийского автономного округа - Югры на финансовое обеспечение дорожной деятельности в отношении автомобильных дорог общего пользования местного значения города Урай  в том числе:</t>
  </si>
  <si>
    <t>188 116 30013 01 0000 140</t>
  </si>
  <si>
    <t>капитальные вложения</t>
  </si>
  <si>
    <t>на строительство, реконструкцию, капитальный ремонт</t>
  </si>
  <si>
    <t>2018 год</t>
  </si>
  <si>
    <t>2019 год</t>
  </si>
  <si>
    <t>Прогноз</t>
  </si>
  <si>
    <t>Отклонение (ожид.оценка-уточнен. план)</t>
  </si>
  <si>
    <t xml:space="preserve">С учетом  возникновения потребности использования доходов от ЕНВД </t>
  </si>
  <si>
    <t>Остатки муниципального дорожного фонда, неиспользованные в прошлом финансовом году</t>
  </si>
  <si>
    <t>Корректировка</t>
  </si>
  <si>
    <t xml:space="preserve">Итого по расходам: </t>
  </si>
  <si>
    <t xml:space="preserve">Отклонение (доходы - расходы) </t>
  </si>
  <si>
    <t>С учетом  возникновения потребности использования доходов от ЕНВД</t>
  </si>
  <si>
    <t>рублей</t>
  </si>
  <si>
    <t>Всего расходов, в том числе:</t>
  </si>
  <si>
    <t>04004091810282390244225</t>
  </si>
  <si>
    <t>04004093510220700244225</t>
  </si>
  <si>
    <t>Содержание автомобильных дорог общего пользования и искусственных сооружений на них</t>
  </si>
  <si>
    <t>1.  Единый налог на вмененный доход   ( до 2014 года в размере 72,67% (Решением Думы города Урай от 10.12.2012 №122 "О внесении изменения в Порядок формирования и использования муниципального дорожного фонда города Урай", с 2014 года использование  ЕНВД, в случае недостаточности средств)</t>
  </si>
  <si>
    <t>2.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подлежащие зачислению в местный бюджет</t>
  </si>
  <si>
    <t>3.  Транспортный налог</t>
  </si>
  <si>
    <t>4.  Государственная пошлина за выдачу специального разрешения на движение транспортных средств, осуществляющих перевозки опасных, тяжеловесных и (или) крупногабаритных грузов по автомобильным дорогам общего пользования местного значения городского округа города Урай</t>
  </si>
  <si>
    <t>5. 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городского округа города Урай</t>
  </si>
  <si>
    <t>6. Доходы от эксплуатации и использования имущества автомобильных дорог, находящихся в собственности городского округа города Урай</t>
  </si>
  <si>
    <t>7.  Плата за оказание услуг по присоединению объектов дорожного сервиса к автомобильным дорогам общего пользования местного значения городского округа города Урай</t>
  </si>
  <si>
    <t>8.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городского округа города Урай</t>
  </si>
  <si>
    <t>9. Денежные средства, поступающие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муниципального дорожного фонда, или в связи с уклонением от заключения таких контрактов или иных договоров</t>
  </si>
  <si>
    <t>10.  Поступления сумм в возмещение вреда, причиняемого автомобильным дорогам общего пользования местного значения города Урай транспортными средствами, осуществляющими перевозки тяжеловесных и (или) крупногабаритных грузов</t>
  </si>
  <si>
    <t xml:space="preserve">11.  Плата за пропуск в период весеннего ограничения движения автотранспорта в счет возмещения причиняемого при этом ущерба </t>
  </si>
  <si>
    <t>12.  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муниципального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</si>
  <si>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 xml:space="preserve">Софинансирование из средств местного бюджета (5%)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</si>
  <si>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050 202 20077 04 5701 151</t>
  </si>
  <si>
    <t>050 2 02 20041 04 0000 151</t>
  </si>
  <si>
    <t>Первоначальный план на 2017 год</t>
  </si>
  <si>
    <t>План уточненный 2017 год</t>
  </si>
  <si>
    <t>Ожидаемая оценка 2017 года</t>
  </si>
  <si>
    <t>13.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городского округа город Урай (ЛУКОЙЛ)</t>
  </si>
  <si>
    <t>2020 год</t>
  </si>
  <si>
    <t>Факт на 23.10.2017</t>
  </si>
  <si>
    <t xml:space="preserve">  -   Подпрограмма "Дорожное хозяйство" государственной программы "Развитие транспортной системы ХМАО-Югры на 2018-2025 годы и на период до 2030 года" 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</si>
  <si>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2018-2025 годы и на период до 2030 года" </t>
  </si>
  <si>
    <t>04004091810120700414310</t>
  </si>
  <si>
    <t xml:space="preserve">Информация по прогнозу источников формирования дорожного фонда городского округа город Урай на 2018 год и на плановый период 2019 и 2020 годов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</si>
</sst>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43" fontId="8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49" fontId="2" fillId="0" borderId="1" xfId="1" applyNumberFormat="1" applyFont="1" applyFill="1" applyBorder="1" applyAlignment="1" applyProtection="1">
      <alignment horizontal="left" vertical="center" wrapText="1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vertical="center"/>
    </xf>
    <xf numFmtId="4" fontId="3" fillId="2" borderId="1" xfId="1" applyNumberFormat="1" applyFont="1" applyFill="1" applyBorder="1" applyAlignment="1" applyProtection="1">
      <alignment horizontal="center" vertical="center"/>
    </xf>
    <xf numFmtId="4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vertical="top"/>
    </xf>
    <xf numFmtId="49" fontId="9" fillId="2" borderId="1" xfId="1" applyNumberFormat="1" applyFont="1" applyFill="1" applyBorder="1" applyAlignment="1" applyProtection="1">
      <alignment vertical="center" wrapText="1"/>
    </xf>
    <xf numFmtId="4" fontId="9" fillId="2" borderId="1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right" vertical="center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center" vertical="center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10" fillId="2" borderId="3" xfId="1" applyNumberFormat="1" applyFont="1" applyFill="1" applyBorder="1" applyAlignment="1" applyProtection="1">
      <alignment vertical="top"/>
    </xf>
    <xf numFmtId="0" fontId="10" fillId="2" borderId="4" xfId="1" applyNumberFormat="1" applyFont="1" applyFill="1" applyBorder="1" applyAlignment="1" applyProtection="1">
      <alignment vertical="top"/>
    </xf>
    <xf numFmtId="49" fontId="1" fillId="0" borderId="0" xfId="1" applyNumberFormat="1" applyFont="1" applyFill="1" applyBorder="1" applyAlignment="1" applyProtection="1">
      <alignment vertical="center"/>
    </xf>
    <xf numFmtId="49" fontId="2" fillId="0" borderId="1" xfId="1" applyNumberFormat="1" applyFont="1" applyFill="1" applyBorder="1" applyAlignment="1" applyProtection="1">
      <alignment horizontal="left" vertical="center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Border="1" applyAlignment="1" applyProtection="1">
      <alignment vertical="top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1" fillId="2" borderId="2" xfId="1" applyNumberFormat="1" applyFont="1" applyFill="1" applyBorder="1" applyAlignment="1" applyProtection="1">
      <alignment vertical="top"/>
    </xf>
    <xf numFmtId="165" fontId="16" fillId="2" borderId="1" xfId="0" applyNumberFormat="1" applyFont="1" applyFill="1" applyBorder="1"/>
    <xf numFmtId="4" fontId="4" fillId="0" borderId="0" xfId="1" applyNumberFormat="1" applyFont="1" applyFill="1" applyBorder="1" applyAlignment="1" applyProtection="1">
      <alignment vertical="top"/>
    </xf>
    <xf numFmtId="49" fontId="1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 applyProtection="1">
      <alignment horizontal="center" vertical="center" wrapText="1"/>
    </xf>
    <xf numFmtId="0" fontId="9" fillId="2" borderId="2" xfId="1" applyNumberFormat="1" applyFont="1" applyFill="1" applyBorder="1" applyAlignment="1" applyProtection="1">
      <alignment horizontal="center" vertical="top" wrapText="1"/>
    </xf>
    <xf numFmtId="0" fontId="9" fillId="2" borderId="1" xfId="1" applyNumberFormat="1" applyFont="1" applyFill="1" applyBorder="1" applyAlignment="1" applyProtection="1">
      <alignment horizontal="center" vertical="top" wrapText="1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3" fontId="19" fillId="0" borderId="1" xfId="2" applyFont="1" applyFill="1" applyBorder="1" applyAlignment="1" applyProtection="1"/>
    <xf numFmtId="165" fontId="17" fillId="0" borderId="1" xfId="2" applyNumberFormat="1" applyFont="1" applyFill="1" applyBorder="1"/>
    <xf numFmtId="43" fontId="17" fillId="0" borderId="1" xfId="2" applyFont="1" applyFill="1" applyBorder="1" applyAlignment="1" applyProtection="1"/>
    <xf numFmtId="0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/>
    <xf numFmtId="165" fontId="17" fillId="0" borderId="1" xfId="2" applyNumberFormat="1" applyFont="1" applyBorder="1"/>
    <xf numFmtId="4" fontId="1" fillId="0" borderId="0" xfId="1" applyNumberFormat="1" applyFont="1" applyFill="1" applyBorder="1" applyAlignment="1" applyProtection="1">
      <alignment vertical="top"/>
    </xf>
    <xf numFmtId="43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horizontal="right" vertical="top"/>
    </xf>
    <xf numFmtId="0" fontId="17" fillId="0" borderId="5" xfId="0" applyNumberFormat="1" applyFont="1" applyBorder="1" applyAlignment="1">
      <alignment horizontal="left" vertical="center" wrapText="1"/>
    </xf>
    <xf numFmtId="0" fontId="17" fillId="0" borderId="6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49" fontId="3" fillId="2" borderId="7" xfId="1" applyNumberFormat="1" applyFont="1" applyFill="1" applyBorder="1" applyAlignment="1" applyProtection="1">
      <alignment horizontal="center" vertical="center" wrapText="1"/>
    </xf>
    <xf numFmtId="49" fontId="3" fillId="2" borderId="6" xfId="1" applyNumberFormat="1" applyFont="1" applyFill="1" applyBorder="1" applyAlignment="1" applyProtection="1">
      <alignment horizontal="center" vertical="center" wrapText="1"/>
    </xf>
    <xf numFmtId="0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3" xfId="1" applyNumberFormat="1" applyFont="1" applyFill="1" applyBorder="1" applyAlignment="1" applyProtection="1">
      <alignment horizontal="center" vertical="center" wrapText="1"/>
    </xf>
    <xf numFmtId="0" fontId="9" fillId="2" borderId="4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right" vertical="top"/>
    </xf>
    <xf numFmtId="0" fontId="12" fillId="0" borderId="0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CFCF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70" zoomScaleNormal="91" zoomScaleSheetLayoutView="70" workbookViewId="0">
      <pane xSplit="5" ySplit="10" topLeftCell="F11" activePane="bottomRight" state="frozen"/>
      <selection pane="topRight" activeCell="J1" sqref="J1"/>
      <selection pane="bottomLeft" activeCell="A4" sqref="A4"/>
      <selection pane="bottomRight" activeCell="N33" sqref="N33"/>
    </sheetView>
  </sheetViews>
  <sheetFormatPr defaultColWidth="9.140625" defaultRowHeight="12.75"/>
  <cols>
    <col min="1" max="1" width="60.7109375" style="26" customWidth="1"/>
    <col min="2" max="2" width="23" style="20" customWidth="1"/>
    <col min="3" max="4" width="16" style="1" customWidth="1"/>
    <col min="5" max="5" width="15.7109375" style="1" customWidth="1"/>
    <col min="6" max="6" width="16.5703125" style="1" customWidth="1"/>
    <col min="7" max="7" width="15.85546875" style="1" customWidth="1"/>
    <col min="8" max="8" width="16.7109375" style="29" customWidth="1"/>
    <col min="9" max="9" width="17.42578125" style="1" customWidth="1"/>
    <col min="10" max="10" width="16.5703125" style="1" customWidth="1"/>
    <col min="11" max="11" width="17.42578125" style="1" customWidth="1"/>
    <col min="12" max="14" width="13.42578125" style="1" bestFit="1" customWidth="1"/>
    <col min="15" max="16384" width="9.140625" style="1"/>
  </cols>
  <sheetData>
    <row r="1" spans="1:14" ht="16.5" hidden="1" customHeight="1">
      <c r="I1" s="64"/>
      <c r="J1" s="64"/>
      <c r="K1" s="64"/>
    </row>
    <row r="2" spans="1:14" ht="15.75" hidden="1" customHeight="1">
      <c r="I2" s="64"/>
      <c r="J2" s="64"/>
      <c r="K2" s="64"/>
    </row>
    <row r="3" spans="1:14" ht="15" hidden="1" customHeight="1">
      <c r="I3" s="64"/>
      <c r="J3" s="64"/>
      <c r="K3" s="64"/>
    </row>
    <row r="4" spans="1:14" ht="15" hidden="1" customHeight="1">
      <c r="I4" s="64"/>
      <c r="J4" s="64"/>
      <c r="K4" s="64"/>
    </row>
    <row r="5" spans="1:14" ht="15" customHeight="1">
      <c r="I5" s="52"/>
      <c r="J5" s="52"/>
      <c r="K5" s="52"/>
    </row>
    <row r="6" spans="1:14" s="7" customFormat="1" ht="24" customHeight="1">
      <c r="A6" s="65" t="s">
        <v>57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4" s="7" customFormat="1" ht="12" customHeight="1">
      <c r="A7" s="17"/>
      <c r="B7" s="17"/>
      <c r="C7" s="17"/>
      <c r="D7" s="17"/>
      <c r="E7" s="17"/>
      <c r="F7" s="17"/>
      <c r="G7" s="17"/>
      <c r="H7" s="30"/>
      <c r="K7" s="18" t="s">
        <v>28</v>
      </c>
    </row>
    <row r="8" spans="1:14" ht="17.25" customHeight="1">
      <c r="A8" s="56" t="s">
        <v>11</v>
      </c>
      <c r="B8" s="55" t="s">
        <v>12</v>
      </c>
      <c r="C8" s="57" t="s">
        <v>48</v>
      </c>
      <c r="D8" s="57" t="s">
        <v>24</v>
      </c>
      <c r="E8" s="56" t="s">
        <v>49</v>
      </c>
      <c r="F8" s="56" t="s">
        <v>50</v>
      </c>
      <c r="G8" s="56" t="s">
        <v>21</v>
      </c>
      <c r="H8" s="56" t="s">
        <v>53</v>
      </c>
      <c r="I8" s="63" t="s">
        <v>20</v>
      </c>
      <c r="J8" s="63"/>
      <c r="K8" s="63"/>
    </row>
    <row r="9" spans="1:14" ht="34.5" customHeight="1">
      <c r="A9" s="56"/>
      <c r="B9" s="55"/>
      <c r="C9" s="58"/>
      <c r="D9" s="58"/>
      <c r="E9" s="56"/>
      <c r="F9" s="56"/>
      <c r="G9" s="56"/>
      <c r="H9" s="56"/>
      <c r="I9" s="63" t="s">
        <v>22</v>
      </c>
      <c r="J9" s="63"/>
      <c r="K9" s="63"/>
    </row>
    <row r="10" spans="1:14" ht="23.45" customHeight="1">
      <c r="A10" s="56"/>
      <c r="B10" s="55"/>
      <c r="C10" s="59"/>
      <c r="D10" s="59"/>
      <c r="E10" s="56"/>
      <c r="F10" s="56"/>
      <c r="G10" s="56"/>
      <c r="H10" s="56"/>
      <c r="I10" s="28" t="s">
        <v>18</v>
      </c>
      <c r="J10" s="28" t="s">
        <v>19</v>
      </c>
      <c r="K10" s="28" t="s">
        <v>52</v>
      </c>
    </row>
    <row r="11" spans="1:14" s="2" customFormat="1" ht="30" customHeight="1">
      <c r="A11" s="11" t="s">
        <v>13</v>
      </c>
      <c r="B11" s="19"/>
      <c r="C11" s="8">
        <f t="shared" ref="C11" si="0">C14+C15+C16+C17+C18+C19+C20+C21+C22+C23+C24+C25+C12+C13</f>
        <v>82056900</v>
      </c>
      <c r="D11" s="8">
        <f>D14+D15+D16+D17+D18+D19+D20+D21+D22+D23+D24+D25+D12+D13</f>
        <v>10000000</v>
      </c>
      <c r="E11" s="8">
        <f t="shared" ref="E11:E28" si="1">C11+D11</f>
        <v>92056900</v>
      </c>
      <c r="F11" s="8">
        <f t="shared" ref="F11:H11" si="2">F14+F15+F16+F17+F18+F19+F20+F21+F22+F23+F24+F25+F12+F13</f>
        <v>68454700</v>
      </c>
      <c r="G11" s="8">
        <f t="shared" ref="G11:G28" si="3">F11-E11</f>
        <v>-23602200</v>
      </c>
      <c r="H11" s="8">
        <f t="shared" si="2"/>
        <v>35446547.390000001</v>
      </c>
      <c r="I11" s="8">
        <f t="shared" ref="I11:J11" si="4">I14+I15+I16+I17+I18+I19+I20+I21+I22+I23+I24+I25+I12+I13</f>
        <v>63092600</v>
      </c>
      <c r="J11" s="8">
        <f t="shared" si="4"/>
        <v>63173700</v>
      </c>
      <c r="K11" s="8">
        <f t="shared" ref="K11" si="5">K14+K15+K16+K17+K18+K19+K20+K21+K22+K23+K24+K25+K12+K13</f>
        <v>62873800</v>
      </c>
      <c r="L11" s="33"/>
      <c r="M11" s="33"/>
      <c r="N11" s="33"/>
    </row>
    <row r="12" spans="1:14" ht="69.599999999999994" customHeight="1">
      <c r="A12" s="3" t="s">
        <v>33</v>
      </c>
      <c r="B12" s="21" t="s">
        <v>1</v>
      </c>
      <c r="C12" s="5">
        <v>41500000</v>
      </c>
      <c r="D12" s="5"/>
      <c r="E12" s="9">
        <f t="shared" si="1"/>
        <v>41500000</v>
      </c>
      <c r="F12" s="5">
        <v>30000000</v>
      </c>
      <c r="G12" s="5">
        <f t="shared" si="3"/>
        <v>-11500000</v>
      </c>
      <c r="H12" s="9">
        <v>26733705.52</v>
      </c>
      <c r="I12" s="5">
        <v>29700000</v>
      </c>
      <c r="J12" s="5">
        <v>29500000</v>
      </c>
      <c r="K12" s="5">
        <v>29200000</v>
      </c>
    </row>
    <row r="13" spans="1:14" ht="54" customHeight="1">
      <c r="A13" s="3" t="s">
        <v>34</v>
      </c>
      <c r="B13" s="21"/>
      <c r="C13" s="5">
        <v>13551000</v>
      </c>
      <c r="D13" s="5"/>
      <c r="E13" s="9">
        <f t="shared" si="1"/>
        <v>13551000</v>
      </c>
      <c r="F13" s="5">
        <v>11000000</v>
      </c>
      <c r="G13" s="5">
        <f t="shared" si="3"/>
        <v>-2551000</v>
      </c>
      <c r="H13" s="9">
        <v>8129551.8700000001</v>
      </c>
      <c r="I13" s="5">
        <v>10030900</v>
      </c>
      <c r="J13" s="5">
        <v>11201100</v>
      </c>
      <c r="K13" s="5">
        <v>11201100</v>
      </c>
    </row>
    <row r="14" spans="1:14" ht="16.149999999999999" customHeight="1">
      <c r="A14" s="27" t="s">
        <v>35</v>
      </c>
      <c r="B14" s="22" t="s">
        <v>0</v>
      </c>
      <c r="C14" s="6">
        <v>0</v>
      </c>
      <c r="D14" s="6"/>
      <c r="E14" s="9">
        <f t="shared" si="1"/>
        <v>0</v>
      </c>
      <c r="F14" s="6">
        <v>0</v>
      </c>
      <c r="G14" s="5">
        <f t="shared" si="3"/>
        <v>0</v>
      </c>
      <c r="H14" s="10">
        <v>0</v>
      </c>
      <c r="I14" s="6">
        <v>0</v>
      </c>
      <c r="J14" s="6">
        <v>0</v>
      </c>
      <c r="K14" s="6">
        <v>0</v>
      </c>
    </row>
    <row r="15" spans="1:14" ht="69" customHeight="1">
      <c r="A15" s="3" t="s">
        <v>36</v>
      </c>
      <c r="B15" s="21" t="s">
        <v>2</v>
      </c>
      <c r="C15" s="6">
        <v>35200</v>
      </c>
      <c r="D15" s="6"/>
      <c r="E15" s="9">
        <f t="shared" si="1"/>
        <v>35200</v>
      </c>
      <c r="F15" s="6">
        <v>72000</v>
      </c>
      <c r="G15" s="5">
        <f t="shared" si="3"/>
        <v>36800</v>
      </c>
      <c r="H15" s="10">
        <v>72000</v>
      </c>
      <c r="I15" s="6">
        <v>32000</v>
      </c>
      <c r="J15" s="6">
        <v>32000</v>
      </c>
      <c r="K15" s="6">
        <v>32000</v>
      </c>
    </row>
    <row r="16" spans="1:14" ht="56.25" customHeight="1">
      <c r="A16" s="3" t="s">
        <v>37</v>
      </c>
      <c r="B16" s="21" t="s">
        <v>3</v>
      </c>
      <c r="C16" s="6">
        <v>0</v>
      </c>
      <c r="D16" s="6"/>
      <c r="E16" s="9">
        <f t="shared" si="1"/>
        <v>0</v>
      </c>
      <c r="F16" s="6">
        <v>0</v>
      </c>
      <c r="G16" s="5">
        <f t="shared" si="3"/>
        <v>0</v>
      </c>
      <c r="H16" s="10">
        <v>0</v>
      </c>
      <c r="I16" s="6">
        <v>0</v>
      </c>
      <c r="J16" s="6">
        <v>0</v>
      </c>
      <c r="K16" s="6">
        <v>0</v>
      </c>
    </row>
    <row r="17" spans="1:11" ht="30" customHeight="1">
      <c r="A17" s="3" t="s">
        <v>38</v>
      </c>
      <c r="B17" s="21" t="s">
        <v>10</v>
      </c>
      <c r="C17" s="6">
        <v>0</v>
      </c>
      <c r="D17" s="6"/>
      <c r="E17" s="9">
        <f t="shared" si="1"/>
        <v>0</v>
      </c>
      <c r="F17" s="6">
        <v>0</v>
      </c>
      <c r="G17" s="5">
        <f t="shared" si="3"/>
        <v>0</v>
      </c>
      <c r="H17" s="10">
        <v>0</v>
      </c>
      <c r="I17" s="6">
        <v>0</v>
      </c>
      <c r="J17" s="6">
        <v>0</v>
      </c>
      <c r="K17" s="6">
        <v>0</v>
      </c>
    </row>
    <row r="18" spans="1:11" ht="41.25" customHeight="1">
      <c r="A18" s="3" t="s">
        <v>39</v>
      </c>
      <c r="B18" s="21" t="s">
        <v>5</v>
      </c>
      <c r="C18" s="6">
        <v>0</v>
      </c>
      <c r="D18" s="6"/>
      <c r="E18" s="9">
        <f t="shared" si="1"/>
        <v>0</v>
      </c>
      <c r="F18" s="6">
        <v>0</v>
      </c>
      <c r="G18" s="5">
        <f t="shared" si="3"/>
        <v>0</v>
      </c>
      <c r="H18" s="10">
        <v>0</v>
      </c>
      <c r="I18" s="6">
        <v>0</v>
      </c>
      <c r="J18" s="6">
        <v>0</v>
      </c>
      <c r="K18" s="6">
        <v>0</v>
      </c>
    </row>
    <row r="19" spans="1:11" ht="41.25" customHeight="1">
      <c r="A19" s="3" t="s">
        <v>40</v>
      </c>
      <c r="B19" s="21" t="s">
        <v>15</v>
      </c>
      <c r="C19" s="6">
        <v>0</v>
      </c>
      <c r="D19" s="6"/>
      <c r="E19" s="9">
        <f t="shared" si="1"/>
        <v>0</v>
      </c>
      <c r="F19" s="6">
        <v>0</v>
      </c>
      <c r="G19" s="5">
        <f t="shared" si="3"/>
        <v>0</v>
      </c>
      <c r="H19" s="10"/>
      <c r="I19" s="6">
        <v>100000</v>
      </c>
      <c r="J19" s="6">
        <v>100000</v>
      </c>
      <c r="K19" s="6">
        <v>100000</v>
      </c>
    </row>
    <row r="20" spans="1:11" ht="93.75" customHeight="1">
      <c r="A20" s="3" t="s">
        <v>41</v>
      </c>
      <c r="B20" s="21" t="s">
        <v>6</v>
      </c>
      <c r="C20" s="6">
        <v>0</v>
      </c>
      <c r="D20" s="6"/>
      <c r="E20" s="9">
        <f t="shared" si="1"/>
        <v>0</v>
      </c>
      <c r="F20" s="6">
        <v>0</v>
      </c>
      <c r="G20" s="5">
        <f t="shared" si="3"/>
        <v>0</v>
      </c>
      <c r="H20" s="10">
        <v>0</v>
      </c>
      <c r="I20" s="6">
        <v>0</v>
      </c>
      <c r="J20" s="6">
        <v>0</v>
      </c>
      <c r="K20" s="6">
        <v>0</v>
      </c>
    </row>
    <row r="21" spans="1:11" ht="54.75" customHeight="1">
      <c r="A21" s="4" t="s">
        <v>42</v>
      </c>
      <c r="B21" s="23" t="s">
        <v>7</v>
      </c>
      <c r="C21" s="6">
        <v>100000</v>
      </c>
      <c r="D21" s="6"/>
      <c r="E21" s="9">
        <f t="shared" si="1"/>
        <v>100000</v>
      </c>
      <c r="F21" s="6">
        <v>512000</v>
      </c>
      <c r="G21" s="5">
        <f t="shared" si="3"/>
        <v>412000</v>
      </c>
      <c r="H21" s="10">
        <v>511290</v>
      </c>
      <c r="I21" s="6">
        <v>225900</v>
      </c>
      <c r="J21" s="6">
        <v>225900</v>
      </c>
      <c r="K21" s="6">
        <v>225900</v>
      </c>
    </row>
    <row r="22" spans="1:11" ht="27.75" customHeight="1">
      <c r="A22" s="4" t="s">
        <v>43</v>
      </c>
      <c r="B22" s="23" t="s">
        <v>9</v>
      </c>
      <c r="C22" s="6">
        <v>0</v>
      </c>
      <c r="D22" s="6"/>
      <c r="E22" s="9">
        <f t="shared" si="1"/>
        <v>0</v>
      </c>
      <c r="F22" s="6">
        <v>0</v>
      </c>
      <c r="G22" s="5">
        <f t="shared" si="3"/>
        <v>0</v>
      </c>
      <c r="H22" s="10"/>
      <c r="I22" s="6">
        <v>0</v>
      </c>
      <c r="J22" s="6">
        <v>0</v>
      </c>
      <c r="K22" s="6">
        <v>0</v>
      </c>
    </row>
    <row r="23" spans="1:11" ht="92.25" customHeight="1">
      <c r="A23" s="3" t="s">
        <v>44</v>
      </c>
      <c r="B23" s="21" t="s">
        <v>8</v>
      </c>
      <c r="C23" s="6">
        <v>0</v>
      </c>
      <c r="D23" s="6"/>
      <c r="E23" s="9">
        <f t="shared" si="1"/>
        <v>0</v>
      </c>
      <c r="F23" s="6">
        <v>0</v>
      </c>
      <c r="G23" s="5">
        <f t="shared" si="3"/>
        <v>0</v>
      </c>
      <c r="H23" s="10">
        <v>0</v>
      </c>
      <c r="I23" s="6">
        <v>0</v>
      </c>
      <c r="J23" s="6">
        <v>0</v>
      </c>
      <c r="K23" s="6">
        <v>0</v>
      </c>
    </row>
    <row r="24" spans="1:11" ht="65.25" customHeight="1">
      <c r="A24" s="3" t="s">
        <v>51</v>
      </c>
      <c r="B24" s="21" t="s">
        <v>4</v>
      </c>
      <c r="C24" s="6">
        <v>0</v>
      </c>
      <c r="D24" s="6">
        <v>10000000</v>
      </c>
      <c r="E24" s="9">
        <f t="shared" si="1"/>
        <v>10000000</v>
      </c>
      <c r="F24" s="6">
        <v>0</v>
      </c>
      <c r="G24" s="5">
        <f t="shared" si="3"/>
        <v>-10000000</v>
      </c>
      <c r="H24" s="10">
        <v>0</v>
      </c>
      <c r="I24" s="6">
        <v>0</v>
      </c>
      <c r="J24" s="6">
        <v>0</v>
      </c>
      <c r="K24" s="6">
        <v>0</v>
      </c>
    </row>
    <row r="25" spans="1:11" ht="69" customHeight="1">
      <c r="A25" s="3" t="s">
        <v>14</v>
      </c>
      <c r="B25" s="21"/>
      <c r="C25" s="6">
        <f t="shared" ref="C25" si="6">C26</f>
        <v>26870700</v>
      </c>
      <c r="D25" s="6">
        <f>D26</f>
        <v>0</v>
      </c>
      <c r="E25" s="9">
        <f t="shared" si="1"/>
        <v>26870700</v>
      </c>
      <c r="F25" s="6">
        <f t="shared" ref="F25:K25" si="7">F26</f>
        <v>26870700</v>
      </c>
      <c r="G25" s="5">
        <f t="shared" si="3"/>
        <v>0</v>
      </c>
      <c r="H25" s="10">
        <f t="shared" si="7"/>
        <v>0</v>
      </c>
      <c r="I25" s="6">
        <f t="shared" si="7"/>
        <v>23003800</v>
      </c>
      <c r="J25" s="6">
        <f t="shared" si="7"/>
        <v>22114700</v>
      </c>
      <c r="K25" s="6">
        <f t="shared" si="7"/>
        <v>22114800</v>
      </c>
    </row>
    <row r="26" spans="1:11" ht="42.75" customHeight="1">
      <c r="A26" s="3" t="s">
        <v>54</v>
      </c>
      <c r="B26" s="21"/>
      <c r="C26" s="6">
        <f t="shared" ref="C26" si="8">C27+C28</f>
        <v>26870700</v>
      </c>
      <c r="D26" s="6">
        <f>D27+D28</f>
        <v>0</v>
      </c>
      <c r="E26" s="9">
        <f t="shared" si="1"/>
        <v>26870700</v>
      </c>
      <c r="F26" s="6">
        <f>F27+F28</f>
        <v>26870700</v>
      </c>
      <c r="G26" s="5">
        <f t="shared" si="3"/>
        <v>0</v>
      </c>
      <c r="H26" s="10">
        <f t="shared" ref="H26:K26" si="9">H27+H28</f>
        <v>0</v>
      </c>
      <c r="I26" s="6">
        <f t="shared" si="9"/>
        <v>23003800</v>
      </c>
      <c r="J26" s="6">
        <f t="shared" si="9"/>
        <v>22114700</v>
      </c>
      <c r="K26" s="6">
        <f t="shared" si="9"/>
        <v>22114800</v>
      </c>
    </row>
    <row r="27" spans="1:11" ht="27" customHeight="1">
      <c r="A27" s="3" t="s">
        <v>16</v>
      </c>
      <c r="B27" s="21" t="s">
        <v>46</v>
      </c>
      <c r="C27" s="6"/>
      <c r="D27" s="6"/>
      <c r="E27" s="9">
        <f t="shared" si="1"/>
        <v>0</v>
      </c>
      <c r="F27" s="6"/>
      <c r="G27" s="5">
        <f t="shared" si="3"/>
        <v>0</v>
      </c>
      <c r="H27" s="10">
        <v>0</v>
      </c>
      <c r="I27" s="6"/>
      <c r="J27" s="6"/>
      <c r="K27" s="6"/>
    </row>
    <row r="28" spans="1:11" ht="24" customHeight="1">
      <c r="A28" s="3" t="s">
        <v>17</v>
      </c>
      <c r="B28" s="21" t="s">
        <v>47</v>
      </c>
      <c r="C28" s="6">
        <v>26870700</v>
      </c>
      <c r="D28" s="6"/>
      <c r="E28" s="9">
        <f t="shared" si="1"/>
        <v>26870700</v>
      </c>
      <c r="F28" s="6">
        <v>26870700</v>
      </c>
      <c r="G28" s="5">
        <f t="shared" si="3"/>
        <v>0</v>
      </c>
      <c r="H28" s="10"/>
      <c r="I28" s="6">
        <v>23003800</v>
      </c>
      <c r="J28" s="6">
        <v>22114700</v>
      </c>
      <c r="K28" s="6">
        <v>22114800</v>
      </c>
    </row>
    <row r="29" spans="1:11" s="12" customFormat="1" ht="29.25" customHeight="1">
      <c r="A29" s="13" t="s">
        <v>23</v>
      </c>
      <c r="B29" s="14">
        <v>1114812</v>
      </c>
      <c r="C29" s="14"/>
      <c r="D29" s="15"/>
      <c r="E29" s="15"/>
      <c r="F29" s="8"/>
      <c r="G29" s="14"/>
      <c r="H29" s="31"/>
      <c r="I29" s="24"/>
      <c r="J29" s="24"/>
      <c r="K29" s="25"/>
    </row>
    <row r="30" spans="1:11" s="16" customFormat="1" ht="41.25" customHeight="1">
      <c r="A30" s="13" t="s">
        <v>29</v>
      </c>
      <c r="B30" s="35" t="s">
        <v>12</v>
      </c>
      <c r="C30" s="36" t="s">
        <v>48</v>
      </c>
      <c r="D30" s="36" t="s">
        <v>24</v>
      </c>
      <c r="E30" s="36" t="s">
        <v>49</v>
      </c>
      <c r="F30" s="37" t="s">
        <v>50</v>
      </c>
      <c r="G30" s="38" t="s">
        <v>21</v>
      </c>
      <c r="H30" s="39" t="s">
        <v>53</v>
      </c>
      <c r="I30" s="60" t="s">
        <v>27</v>
      </c>
      <c r="J30" s="61"/>
      <c r="K30" s="62"/>
    </row>
    <row r="31" spans="1:11" s="29" customFormat="1" ht="37.9" customHeight="1">
      <c r="A31" s="53" t="s">
        <v>55</v>
      </c>
      <c r="B31" s="40" t="s">
        <v>56</v>
      </c>
      <c r="C31" s="41">
        <v>0</v>
      </c>
      <c r="D31" s="42">
        <v>10000000</v>
      </c>
      <c r="E31" s="49">
        <f t="shared" ref="E31:E34" si="10">C31+D31</f>
        <v>10000000</v>
      </c>
      <c r="F31" s="49">
        <f>E31</f>
        <v>10000000</v>
      </c>
      <c r="G31" s="49">
        <f>F31-E31</f>
        <v>0</v>
      </c>
      <c r="H31" s="43">
        <v>0</v>
      </c>
      <c r="I31" s="41">
        <v>0</v>
      </c>
      <c r="J31" s="43">
        <v>22114700</v>
      </c>
      <c r="K31" s="43">
        <v>22114800</v>
      </c>
    </row>
    <row r="32" spans="1:11" s="29" customFormat="1" ht="32.450000000000003" customHeight="1">
      <c r="A32" s="54"/>
      <c r="B32" s="40" t="s">
        <v>30</v>
      </c>
      <c r="C32" s="43">
        <v>26870700</v>
      </c>
      <c r="D32" s="42"/>
      <c r="E32" s="49">
        <f t="shared" si="10"/>
        <v>26870700</v>
      </c>
      <c r="F32" s="49">
        <f>E32</f>
        <v>26870700</v>
      </c>
      <c r="G32" s="49">
        <f t="shared" ref="G32:G34" si="11">F32-E32</f>
        <v>0</v>
      </c>
      <c r="H32" s="43">
        <v>0</v>
      </c>
      <c r="I32" s="43">
        <v>23003800</v>
      </c>
      <c r="J32" s="43">
        <v>0</v>
      </c>
      <c r="K32" s="43">
        <v>0</v>
      </c>
    </row>
    <row r="33" spans="1:11" s="29" customFormat="1" ht="42.6" customHeight="1">
      <c r="A33" s="44" t="s">
        <v>45</v>
      </c>
      <c r="B33" s="40" t="s">
        <v>30</v>
      </c>
      <c r="C33" s="43">
        <v>1414200</v>
      </c>
      <c r="D33" s="42"/>
      <c r="E33" s="49">
        <f t="shared" si="10"/>
        <v>1414200</v>
      </c>
      <c r="F33" s="49">
        <v>1414200</v>
      </c>
      <c r="G33" s="49">
        <v>0</v>
      </c>
      <c r="H33" s="43">
        <v>0</v>
      </c>
      <c r="I33" s="43">
        <v>1210700</v>
      </c>
      <c r="J33" s="43">
        <v>1163900</v>
      </c>
      <c r="K33" s="43">
        <v>1163900</v>
      </c>
    </row>
    <row r="34" spans="1:11" s="29" customFormat="1" ht="30.6" customHeight="1">
      <c r="A34" s="45" t="s">
        <v>32</v>
      </c>
      <c r="B34" s="40" t="s">
        <v>31</v>
      </c>
      <c r="C34" s="43">
        <v>53772000</v>
      </c>
      <c r="D34" s="42">
        <v>0</v>
      </c>
      <c r="E34" s="49">
        <f t="shared" si="10"/>
        <v>53772000</v>
      </c>
      <c r="F34" s="49">
        <v>31284612</v>
      </c>
      <c r="G34" s="49">
        <f t="shared" si="11"/>
        <v>-22487388</v>
      </c>
      <c r="H34" s="43">
        <v>45153551.960000001</v>
      </c>
      <c r="I34" s="43">
        <v>80681500</v>
      </c>
      <c r="J34" s="43">
        <v>80694100</v>
      </c>
      <c r="K34" s="43">
        <v>80694100</v>
      </c>
    </row>
    <row r="35" spans="1:11" s="29" customFormat="1" ht="16.149999999999999" customHeight="1">
      <c r="A35" s="46" t="s">
        <v>25</v>
      </c>
      <c r="B35" s="47"/>
      <c r="C35" s="48">
        <f t="shared" ref="C35" si="12">C31+C32+C34+C33</f>
        <v>82056900</v>
      </c>
      <c r="D35" s="48">
        <f t="shared" ref="D35:H35" si="13">D31+D32+D34</f>
        <v>10000000</v>
      </c>
      <c r="E35" s="48">
        <f>E31+E32+E34+E33</f>
        <v>92056900</v>
      </c>
      <c r="F35" s="48">
        <f>SUM(F31:F34)</f>
        <v>69569512</v>
      </c>
      <c r="G35" s="48">
        <f t="shared" si="13"/>
        <v>-22487388</v>
      </c>
      <c r="H35" s="48">
        <f t="shared" si="13"/>
        <v>45153551.960000001</v>
      </c>
      <c r="I35" s="48">
        <f t="shared" ref="I35:K35" si="14">SUM(I31:I34)</f>
        <v>104896000</v>
      </c>
      <c r="J35" s="48">
        <f t="shared" si="14"/>
        <v>103972700</v>
      </c>
      <c r="K35" s="48">
        <f t="shared" si="14"/>
        <v>103972800</v>
      </c>
    </row>
    <row r="36" spans="1:11" s="29" customFormat="1" ht="16.149999999999999" customHeight="1">
      <c r="A36" s="46" t="s">
        <v>26</v>
      </c>
      <c r="B36" s="34"/>
      <c r="C36" s="32">
        <f t="shared" ref="C36" si="15">C11-C35</f>
        <v>0</v>
      </c>
      <c r="D36" s="32">
        <f t="shared" ref="D36:K36" si="16">D11-D35</f>
        <v>0</v>
      </c>
      <c r="E36" s="48">
        <f t="shared" si="16"/>
        <v>0</v>
      </c>
      <c r="F36" s="48">
        <f t="shared" si="16"/>
        <v>-1114812</v>
      </c>
      <c r="G36" s="48">
        <f t="shared" si="16"/>
        <v>-1114812</v>
      </c>
      <c r="H36" s="48">
        <f t="shared" si="16"/>
        <v>-9707004.5700000003</v>
      </c>
      <c r="I36" s="48">
        <f t="shared" si="16"/>
        <v>-41803400</v>
      </c>
      <c r="J36" s="48">
        <f t="shared" si="16"/>
        <v>-40799000</v>
      </c>
      <c r="K36" s="48">
        <f t="shared" si="16"/>
        <v>-41099000</v>
      </c>
    </row>
    <row r="38" spans="1:11">
      <c r="F38" s="50"/>
      <c r="I38" s="51"/>
      <c r="J38" s="51"/>
      <c r="K38" s="51"/>
    </row>
  </sheetData>
  <mergeCells count="17">
    <mergeCell ref="I30:K30"/>
    <mergeCell ref="I8:K8"/>
    <mergeCell ref="I9:K9"/>
    <mergeCell ref="H8:H10"/>
    <mergeCell ref="I1:K1"/>
    <mergeCell ref="I2:K2"/>
    <mergeCell ref="I3:K3"/>
    <mergeCell ref="I4:K4"/>
    <mergeCell ref="A6:K6"/>
    <mergeCell ref="D8:D10"/>
    <mergeCell ref="E8:E10"/>
    <mergeCell ref="A8:A10"/>
    <mergeCell ref="A31:A32"/>
    <mergeCell ref="B8:B10"/>
    <mergeCell ref="F8:F10"/>
    <mergeCell ref="G8:G10"/>
    <mergeCell ref="C8:C10"/>
  </mergeCells>
  <pageMargins left="0.39370078740157483" right="0.39370078740157483" top="0.39370078740157483" bottom="0.19685039370078741" header="0.23622047244094491" footer="0.1574803149606299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2018-2020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Arhipov</dc:creator>
  <cp:lastModifiedBy>Лариса Васильевна Зорина</cp:lastModifiedBy>
  <cp:lastPrinted>2017-12-12T07:27:21Z</cp:lastPrinted>
  <dcterms:created xsi:type="dcterms:W3CDTF">2013-02-21T08:58:46Z</dcterms:created>
  <dcterms:modified xsi:type="dcterms:W3CDTF">2017-12-12T07:28:11Z</dcterms:modified>
</cp:coreProperties>
</file>