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Т 2013-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<sst xmlns="http://schemas.openxmlformats.org/spreadsheetml/2006/main" count="38" uniqueCount="31">
  <si>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округ</t>
  </si>
  <si>
    <t>федерация</t>
  </si>
  <si>
    <t>Субвенции на реализацию госполномочий :</t>
  </si>
  <si>
    <t>Иные межбюджетные трансферты:</t>
  </si>
  <si>
    <t>Дотации из РФФПМР (городских округов)</t>
  </si>
  <si>
    <t>Дотация на сбалансированность</t>
  </si>
  <si>
    <t>Дотации из РФФПП</t>
  </si>
  <si>
    <t>Прочие дотации</t>
  </si>
  <si>
    <t>Дотация за достижение наилучших показателей</t>
  </si>
  <si>
    <t>Субсидии, в т.ч.:</t>
  </si>
  <si>
    <t>прочие субсидии:</t>
  </si>
  <si>
    <t>субсидии на строительство</t>
  </si>
  <si>
    <t xml:space="preserve">Дотации: </t>
  </si>
  <si>
    <t>Итого безвозмездные поступления от других бюджетов:</t>
  </si>
  <si>
    <t>ИТОГО БЕЗВОЗМЕЗДНЫХ ПОСТУПЛЕНИЙ:</t>
  </si>
  <si>
    <t xml:space="preserve">оценка 2015 (к прогнозу 1) </t>
  </si>
  <si>
    <t xml:space="preserve">оценка 2015 (к бюджету 2) </t>
  </si>
  <si>
    <t>отклонение</t>
  </si>
  <si>
    <t>отклонение, сумма корректировки в декабре</t>
  </si>
  <si>
    <t>уточнения</t>
  </si>
  <si>
    <t>Наименование доходов</t>
  </si>
  <si>
    <t>Поступило в  2013 году</t>
  </si>
  <si>
    <t>Поступило в 2014 году</t>
  </si>
  <si>
    <t>Поступило в  2015 году</t>
  </si>
  <si>
    <t>План на 2016 год</t>
  </si>
  <si>
    <t>тыс.руб.</t>
  </si>
  <si>
    <t>План на 2016 год уточненный</t>
  </si>
  <si>
    <t>Возврат остатков субсидий, субвенций и иных межбюджетных трансфертов, имеющих целевое назначение,  прошлых лет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</si>
  <si>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</si>
  <si>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r>
      <rPr>
        <b/>
        <u val="single"/>
        <sz val="12"/>
        <rFont val="Times New Roman"/>
        <family val="1"/>
      </rPr>
      <t>Детальная информация о межбюджетных трансфертах</t>
    </r>
    <r>
      <rPr>
        <b/>
        <sz val="12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перечень, объем и структура трансфертов, получаемых из бюджетов бюджетной системы Российской Федерации и передаваемых в бюджет городского округа  город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2013-2015 годы, предшествующие текущему финансовому  2016 году</t>
    </r>
  </si>
  <si>
    <r>
      <t>оценка 2015 (</t>
    </r>
    <r>
      <rPr>
        <b/>
        <u val="single"/>
        <sz val="12"/>
        <rFont val="Times New Roman"/>
        <family val="1"/>
      </rPr>
      <t>к кор-ке в декабре в.4</t>
    </r>
    <r>
      <rPr>
        <b/>
        <sz val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</si>
</sst>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10" borderId="11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185" fontId="10" fillId="0" borderId="10" xfId="0" applyNumberFormat="1" applyFont="1" applyFill="1" applyBorder="1" applyAlignment="1">
      <alignment horizontal="center"/>
    </xf>
    <xf numFmtId="185" fontId="10" fillId="10" borderId="0" xfId="0" applyNumberFormat="1" applyFont="1" applyFill="1" applyBorder="1" applyAlignment="1">
      <alignment horizontal="center"/>
    </xf>
    <xf numFmtId="185" fontId="10" fillId="10" borderId="13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185" fontId="9" fillId="0" borderId="10" xfId="0" applyNumberFormat="1" applyFont="1" applyFill="1" applyBorder="1" applyAlignment="1">
      <alignment horizontal="center"/>
    </xf>
    <xf numFmtId="185" fontId="9" fillId="10" borderId="0" xfId="0" applyNumberFormat="1" applyFont="1" applyFill="1" applyBorder="1" applyAlignment="1">
      <alignment horizontal="center"/>
    </xf>
    <xf numFmtId="185" fontId="9" fillId="10" borderId="13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13" xfId="0" applyNumberFormat="1" applyFont="1" applyFill="1" applyBorder="1" applyAlignment="1">
      <alignment horizontal="center"/>
    </xf>
    <xf numFmtId="185" fontId="9" fillId="0" borderId="1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left" vertical="center" wrapText="1"/>
    </xf>
    <xf numFmtId="185" fontId="10" fillId="25" borderId="10" xfId="0" applyNumberFormat="1" applyFont="1" applyFill="1" applyBorder="1" applyAlignment="1">
      <alignment horizontal="center" vertical="center" wrapText="1"/>
    </xf>
    <xf numFmtId="185" fontId="10" fillId="25" borderId="0" xfId="0" applyNumberFormat="1" applyFont="1" applyFill="1" applyBorder="1" applyAlignment="1">
      <alignment horizontal="center"/>
    </xf>
    <xf numFmtId="185" fontId="10" fillId="25" borderId="13" xfId="0" applyNumberFormat="1" applyFont="1" applyFill="1" applyBorder="1" applyAlignment="1">
      <alignment horizontal="center" vertical="center"/>
    </xf>
    <xf numFmtId="185" fontId="10" fillId="25" borderId="13" xfId="0" applyNumberFormat="1" applyFont="1" applyFill="1" applyBorder="1" applyAlignment="1">
      <alignment horizontal="center"/>
    </xf>
    <xf numFmtId="185" fontId="10" fillId="25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185" fontId="9" fillId="1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26" borderId="10" xfId="0" applyFont="1" applyFill="1" applyBorder="1" applyAlignment="1">
      <alignment horizontal="left" vertical="center"/>
    </xf>
    <xf numFmtId="185" fontId="6" fillId="26" borderId="10" xfId="0" applyNumberFormat="1" applyFont="1" applyFill="1" applyBorder="1" applyAlignment="1">
      <alignment horizontal="center" vertical="center"/>
    </xf>
    <xf numFmtId="185" fontId="6" fillId="10" borderId="0" xfId="0" applyNumberFormat="1" applyFont="1" applyFill="1" applyBorder="1" applyAlignment="1">
      <alignment horizontal="center" vertical="center"/>
    </xf>
    <xf numFmtId="185" fontId="6" fillId="10" borderId="13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6.28125" style="8" customWidth="1"/>
    <col min="2" max="2" width="16.421875" style="8" customWidth="1"/>
    <col min="3" max="3" width="15.28125" style="8" customWidth="1"/>
    <col min="4" max="4" width="16.57421875" style="8" customWidth="1"/>
    <col min="5" max="5" width="14.421875" style="8" customWidth="1"/>
    <col min="6" max="6" width="12.7109375" style="8" customWidth="1"/>
    <col min="7" max="7" width="15.7109375" style="8" customWidth="1"/>
    <col min="8" max="8" width="13.57421875" style="8" hidden="1" customWidth="1"/>
    <col min="9" max="9" width="15.421875" style="8" hidden="1" customWidth="1"/>
    <col min="10" max="10" width="13.00390625" style="8" hidden="1" customWidth="1"/>
    <col min="11" max="11" width="11.28125" style="8" hidden="1" customWidth="1"/>
    <col min="12" max="12" width="12.7109375" style="8" hidden="1" customWidth="1"/>
    <col min="13" max="13" width="12.00390625" style="8" hidden="1" customWidth="1"/>
    <col min="14" max="16" width="10.28125" style="8" customWidth="1"/>
    <col min="17" max="17" width="10.57421875" style="8" customWidth="1"/>
    <col min="18" max="18" width="10.00390625" style="8" customWidth="1"/>
    <col min="19" max="20" width="10.421875" style="8" customWidth="1"/>
    <col min="21" max="16384" width="9.140625" style="8" customWidth="1"/>
  </cols>
  <sheetData>
    <row r="1" spans="1:20" s="4" customFormat="1" ht="68.2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"/>
      <c r="O1" s="2"/>
      <c r="P1" s="2"/>
      <c r="Q1" s="2"/>
      <c r="R1" s="2"/>
      <c r="S1" s="2"/>
      <c r="T1" s="3"/>
    </row>
    <row r="2" spans="1:20" s="4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3"/>
    </row>
    <row r="3" spans="1:20" ht="15.75" thickBot="1">
      <c r="A3" s="71" t="s">
        <v>25</v>
      </c>
      <c r="B3" s="71"/>
      <c r="C3" s="71"/>
      <c r="D3" s="71"/>
      <c r="E3" s="71"/>
      <c r="F3" s="71"/>
      <c r="G3" s="71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7"/>
    </row>
    <row r="4" spans="1:28" s="18" customFormat="1" ht="51" customHeight="1" thickBot="1">
      <c r="A4" s="9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1" t="s">
        <v>19</v>
      </c>
      <c r="G4" s="10" t="s">
        <v>26</v>
      </c>
      <c r="H4" s="12" t="s">
        <v>30</v>
      </c>
      <c r="I4" s="13" t="s">
        <v>18</v>
      </c>
      <c r="J4" s="14" t="s">
        <v>16</v>
      </c>
      <c r="K4" s="15" t="s">
        <v>17</v>
      </c>
      <c r="L4" s="14" t="s">
        <v>15</v>
      </c>
      <c r="M4" s="14" t="s">
        <v>17</v>
      </c>
      <c r="N4" s="16"/>
      <c r="O4" s="17"/>
      <c r="P4" s="17"/>
      <c r="Q4" s="17"/>
      <c r="R4" s="16"/>
      <c r="S4" s="16"/>
      <c r="T4" s="17"/>
      <c r="U4" s="17"/>
      <c r="V4" s="16"/>
      <c r="W4" s="16"/>
      <c r="X4" s="16"/>
      <c r="Y4" s="16"/>
      <c r="Z4" s="16"/>
      <c r="AA4" s="16"/>
      <c r="AB4" s="16"/>
    </row>
    <row r="5" spans="1:33" s="30" customFormat="1" ht="14.25" customHeight="1">
      <c r="A5" s="19" t="s">
        <v>12</v>
      </c>
      <c r="B5" s="20">
        <f>B6+B7+B8+B10+B9</f>
        <v>709352</v>
      </c>
      <c r="C5" s="20">
        <f>C6+C7+C8+C10+C9</f>
        <v>414376.5</v>
      </c>
      <c r="D5" s="20">
        <f>D6+D7+D8+D10+D9</f>
        <v>625029.8999999999</v>
      </c>
      <c r="E5" s="20">
        <f>E6+E7+E8+E10+E9</f>
        <v>438952.3</v>
      </c>
      <c r="F5" s="20">
        <f>SUM(F6+F7+F10+F8+F9)</f>
        <v>0</v>
      </c>
      <c r="G5" s="20">
        <f aca="true" t="shared" si="0" ref="G5:G26">SUM(E5:F5)</f>
        <v>438952.3</v>
      </c>
      <c r="H5" s="21">
        <f>H6+H7+H8+H10+H9</f>
        <v>625029.8999999999</v>
      </c>
      <c r="I5" s="22">
        <f aca="true" t="shared" si="1" ref="I5:I27">H5-G5</f>
        <v>186077.59999999992</v>
      </c>
      <c r="J5" s="23">
        <f>J6+J7+J8+J10+J9</f>
        <v>361870.3</v>
      </c>
      <c r="K5" s="24">
        <f>J5-G5</f>
        <v>-77082</v>
      </c>
      <c r="L5" s="25">
        <f>L6+L7+L8+L10+L9</f>
        <v>361870.3</v>
      </c>
      <c r="M5" s="26"/>
      <c r="N5" s="27"/>
      <c r="O5" s="27"/>
      <c r="P5" s="27"/>
      <c r="Q5" s="27"/>
      <c r="R5" s="27"/>
      <c r="S5" s="27"/>
      <c r="T5" s="27"/>
      <c r="U5" s="28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s="30" customFormat="1" ht="14.25" customHeight="1">
      <c r="A6" s="31" t="s">
        <v>4</v>
      </c>
      <c r="B6" s="32">
        <v>470234</v>
      </c>
      <c r="C6" s="32">
        <v>270352.2</v>
      </c>
      <c r="D6" s="32">
        <v>284263.1</v>
      </c>
      <c r="E6" s="32">
        <v>345849</v>
      </c>
      <c r="F6" s="32"/>
      <c r="G6" s="32">
        <f t="shared" si="0"/>
        <v>345849</v>
      </c>
      <c r="H6" s="33">
        <v>284263.1</v>
      </c>
      <c r="I6" s="34">
        <f t="shared" si="1"/>
        <v>-61585.90000000002</v>
      </c>
      <c r="J6" s="35">
        <v>284263.1</v>
      </c>
      <c r="K6" s="36"/>
      <c r="L6" s="37">
        <v>284263.1</v>
      </c>
      <c r="M6" s="36"/>
      <c r="N6" s="27"/>
      <c r="O6" s="27"/>
      <c r="P6" s="27"/>
      <c r="Q6" s="27"/>
      <c r="R6" s="27"/>
      <c r="S6" s="27"/>
      <c r="T6" s="27"/>
      <c r="U6" s="28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0" customFormat="1" ht="14.25" customHeight="1">
      <c r="A7" s="31" t="s">
        <v>6</v>
      </c>
      <c r="B7" s="32">
        <v>55051.4</v>
      </c>
      <c r="C7" s="32">
        <v>45719</v>
      </c>
      <c r="D7" s="32">
        <v>48407.2</v>
      </c>
      <c r="E7" s="32">
        <v>58815.5</v>
      </c>
      <c r="F7" s="32"/>
      <c r="G7" s="32">
        <f t="shared" si="0"/>
        <v>58815.5</v>
      </c>
      <c r="H7" s="33">
        <v>48407.2</v>
      </c>
      <c r="I7" s="34">
        <f t="shared" si="1"/>
        <v>-10408.300000000003</v>
      </c>
      <c r="J7" s="35">
        <v>48407.2</v>
      </c>
      <c r="K7" s="36"/>
      <c r="L7" s="37">
        <v>48407.2</v>
      </c>
      <c r="M7" s="36"/>
      <c r="N7" s="27"/>
      <c r="O7" s="27"/>
      <c r="P7" s="27"/>
      <c r="Q7" s="27"/>
      <c r="R7" s="27"/>
      <c r="S7" s="27"/>
      <c r="T7" s="27"/>
      <c r="U7" s="28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s="30" customFormat="1" ht="14.25" customHeight="1">
      <c r="A8" s="31" t="s">
        <v>5</v>
      </c>
      <c r="B8" s="32">
        <v>105775.5</v>
      </c>
      <c r="C8" s="32">
        <v>68747.4</v>
      </c>
      <c r="D8" s="32">
        <v>259398.4</v>
      </c>
      <c r="E8" s="32">
        <v>34287.8</v>
      </c>
      <c r="F8" s="32"/>
      <c r="G8" s="32">
        <f t="shared" si="0"/>
        <v>34287.8</v>
      </c>
      <c r="H8" s="33">
        <v>259398.4</v>
      </c>
      <c r="I8" s="34">
        <f t="shared" si="1"/>
        <v>225110.59999999998</v>
      </c>
      <c r="J8" s="35">
        <v>29200</v>
      </c>
      <c r="K8" s="36"/>
      <c r="L8" s="37">
        <v>29200</v>
      </c>
      <c r="M8" s="36"/>
      <c r="N8" s="27"/>
      <c r="O8" s="27"/>
      <c r="P8" s="27"/>
      <c r="Q8" s="27"/>
      <c r="R8" s="27"/>
      <c r="S8" s="27"/>
      <c r="T8" s="27"/>
      <c r="U8" s="28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30" customFormat="1" ht="14.25" customHeight="1">
      <c r="A9" s="31" t="s">
        <v>8</v>
      </c>
      <c r="B9" s="32">
        <v>57454.6</v>
      </c>
      <c r="C9" s="32">
        <v>6992.4</v>
      </c>
      <c r="D9" s="32">
        <v>32961.2</v>
      </c>
      <c r="E9" s="32">
        <v>0</v>
      </c>
      <c r="F9" s="32"/>
      <c r="G9" s="32">
        <f>SUM(E9:F9)</f>
        <v>0</v>
      </c>
      <c r="H9" s="33">
        <v>32961.2</v>
      </c>
      <c r="I9" s="34">
        <f t="shared" si="1"/>
        <v>32961.2</v>
      </c>
      <c r="J9" s="35">
        <v>0</v>
      </c>
      <c r="K9" s="36"/>
      <c r="L9" s="37">
        <v>0</v>
      </c>
      <c r="M9" s="36"/>
      <c r="N9" s="27"/>
      <c r="O9" s="27"/>
      <c r="P9" s="27"/>
      <c r="Q9" s="27"/>
      <c r="R9" s="27"/>
      <c r="S9" s="27"/>
      <c r="T9" s="27"/>
      <c r="U9" s="28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30" customFormat="1" ht="14.25" customHeight="1">
      <c r="A10" s="31" t="s">
        <v>7</v>
      </c>
      <c r="B10" s="32">
        <v>20836.5</v>
      </c>
      <c r="C10" s="32">
        <v>22565.5</v>
      </c>
      <c r="D10" s="32">
        <v>0</v>
      </c>
      <c r="E10" s="32">
        <v>0</v>
      </c>
      <c r="F10" s="32"/>
      <c r="G10" s="32">
        <f t="shared" si="0"/>
        <v>0</v>
      </c>
      <c r="H10" s="33">
        <v>0</v>
      </c>
      <c r="I10" s="22">
        <f t="shared" si="1"/>
        <v>0</v>
      </c>
      <c r="J10" s="35">
        <v>0</v>
      </c>
      <c r="K10" s="36"/>
      <c r="L10" s="37">
        <v>0</v>
      </c>
      <c r="M10" s="36"/>
      <c r="N10" s="27"/>
      <c r="O10" s="27"/>
      <c r="P10" s="27"/>
      <c r="Q10" s="27"/>
      <c r="R10" s="27"/>
      <c r="S10" s="27"/>
      <c r="T10" s="27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30" customFormat="1" ht="14.25" customHeight="1">
      <c r="A11" s="19" t="s">
        <v>9</v>
      </c>
      <c r="B11" s="20">
        <f>B12+B15</f>
        <v>807948</v>
      </c>
      <c r="C11" s="20">
        <f>C12+C15</f>
        <v>681623.2</v>
      </c>
      <c r="D11" s="20">
        <f>D12+D15</f>
        <v>555984.7</v>
      </c>
      <c r="E11" s="20">
        <f>E12+E15</f>
        <v>209014.30000000002</v>
      </c>
      <c r="F11" s="20">
        <f>F12+F15</f>
        <v>46591.1</v>
      </c>
      <c r="G11" s="20">
        <f t="shared" si="0"/>
        <v>255605.40000000002</v>
      </c>
      <c r="H11" s="21">
        <f>H12+H15</f>
        <v>558006.4</v>
      </c>
      <c r="I11" s="22">
        <f t="shared" si="1"/>
        <v>302401</v>
      </c>
      <c r="J11" s="23">
        <f>J12+J15</f>
        <v>467236.80000000005</v>
      </c>
      <c r="K11" s="26"/>
      <c r="L11" s="25">
        <f>L12+L15</f>
        <v>467236.80000000005</v>
      </c>
      <c r="M11" s="26"/>
      <c r="N11" s="38"/>
      <c r="O11" s="38"/>
      <c r="P11" s="38"/>
      <c r="Q11" s="38"/>
      <c r="R11" s="38"/>
      <c r="S11" s="38"/>
      <c r="T11" s="38"/>
      <c r="U11" s="3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30" customFormat="1" ht="14.25" customHeight="1">
      <c r="A12" s="19" t="s">
        <v>10</v>
      </c>
      <c r="B12" s="20">
        <f>B13+B14</f>
        <v>585419.7</v>
      </c>
      <c r="C12" s="20">
        <f>C13+C14</f>
        <v>227214.3</v>
      </c>
      <c r="D12" s="20">
        <f>D13+D14</f>
        <v>436334.2</v>
      </c>
      <c r="E12" s="20">
        <f>E13+E14</f>
        <v>183460.6</v>
      </c>
      <c r="F12" s="20">
        <f>F13+F14</f>
        <v>48890.6</v>
      </c>
      <c r="G12" s="20">
        <f>SUM(E12:F12)</f>
        <v>232351.2</v>
      </c>
      <c r="H12" s="21">
        <f>H13+H14</f>
        <v>436300</v>
      </c>
      <c r="I12" s="34">
        <f t="shared" si="1"/>
        <v>203948.8</v>
      </c>
      <c r="J12" s="23">
        <f>J13+J14</f>
        <v>367028.9</v>
      </c>
      <c r="K12" s="26"/>
      <c r="L12" s="25">
        <f>L13+L14</f>
        <v>367028.9</v>
      </c>
      <c r="M12" s="26"/>
      <c r="N12" s="38"/>
      <c r="O12" s="38"/>
      <c r="P12" s="38"/>
      <c r="Q12" s="38"/>
      <c r="R12" s="38"/>
      <c r="S12" s="38"/>
      <c r="T12" s="38"/>
      <c r="U12" s="3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s="30" customFormat="1" ht="15">
      <c r="A13" s="40" t="s">
        <v>0</v>
      </c>
      <c r="B13" s="32">
        <v>579222.7</v>
      </c>
      <c r="C13" s="32">
        <v>227214.3</v>
      </c>
      <c r="D13" s="32">
        <v>435511.7</v>
      </c>
      <c r="E13" s="32">
        <v>183460.6</v>
      </c>
      <c r="F13" s="32">
        <f>9838.8+5051.8+34000</f>
        <v>48890.6</v>
      </c>
      <c r="G13" s="32">
        <f t="shared" si="0"/>
        <v>232351.2</v>
      </c>
      <c r="H13" s="33">
        <v>435477.5</v>
      </c>
      <c r="I13" s="34">
        <f t="shared" si="1"/>
        <v>203126.3</v>
      </c>
      <c r="J13" s="35">
        <v>367028.9</v>
      </c>
      <c r="K13" s="36"/>
      <c r="L13" s="37">
        <v>367028.9</v>
      </c>
      <c r="M13" s="36"/>
      <c r="N13" s="27"/>
      <c r="O13" s="27"/>
      <c r="P13" s="27"/>
      <c r="Q13" s="27"/>
      <c r="R13" s="27"/>
      <c r="S13" s="27"/>
      <c r="T13" s="27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s="30" customFormat="1" ht="15">
      <c r="A14" s="40" t="s">
        <v>1</v>
      </c>
      <c r="B14" s="32">
        <v>6197</v>
      </c>
      <c r="C14" s="32">
        <v>0</v>
      </c>
      <c r="D14" s="32">
        <v>822.5</v>
      </c>
      <c r="E14" s="32">
        <v>0</v>
      </c>
      <c r="F14" s="32"/>
      <c r="G14" s="32">
        <f t="shared" si="0"/>
        <v>0</v>
      </c>
      <c r="H14" s="33">
        <v>822.5</v>
      </c>
      <c r="I14" s="34">
        <f t="shared" si="1"/>
        <v>822.5</v>
      </c>
      <c r="J14" s="35">
        <v>0</v>
      </c>
      <c r="K14" s="36"/>
      <c r="L14" s="37">
        <v>0</v>
      </c>
      <c r="M14" s="36"/>
      <c r="N14" s="27"/>
      <c r="O14" s="27"/>
      <c r="P14" s="27"/>
      <c r="Q14" s="27"/>
      <c r="R14" s="27"/>
      <c r="S14" s="27"/>
      <c r="T14" s="27"/>
      <c r="U14" s="2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30" customFormat="1" ht="14.25" customHeight="1">
      <c r="A15" s="19" t="s">
        <v>11</v>
      </c>
      <c r="B15" s="20">
        <f>B16+B17</f>
        <v>222528.3</v>
      </c>
      <c r="C15" s="20">
        <f>C16+C17</f>
        <v>454408.9</v>
      </c>
      <c r="D15" s="20">
        <f>D16+D17</f>
        <v>119650.5</v>
      </c>
      <c r="E15" s="20">
        <f>E16+E17</f>
        <v>25553.7</v>
      </c>
      <c r="F15" s="20">
        <f>F16+F17</f>
        <v>-2299.5</v>
      </c>
      <c r="G15" s="20">
        <f t="shared" si="0"/>
        <v>23254.2</v>
      </c>
      <c r="H15" s="21">
        <f>H16+H17</f>
        <v>121706.4</v>
      </c>
      <c r="I15" s="22">
        <f t="shared" si="1"/>
        <v>98452.2</v>
      </c>
      <c r="J15" s="23">
        <f>J16+J17</f>
        <v>100207.9</v>
      </c>
      <c r="K15" s="26"/>
      <c r="L15" s="25">
        <f>L16+L17</f>
        <v>100207.9</v>
      </c>
      <c r="M15" s="26"/>
      <c r="N15" s="27"/>
      <c r="O15" s="27"/>
      <c r="P15" s="27"/>
      <c r="Q15" s="27"/>
      <c r="R15" s="27"/>
      <c r="S15" s="27"/>
      <c r="T15" s="27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s="30" customFormat="1" ht="15">
      <c r="A16" s="40" t="s">
        <v>0</v>
      </c>
      <c r="B16" s="32">
        <v>222528.3</v>
      </c>
      <c r="C16" s="32">
        <v>450439</v>
      </c>
      <c r="D16" s="32">
        <v>119650.5</v>
      </c>
      <c r="E16" s="32">
        <v>25553.7</v>
      </c>
      <c r="F16" s="32">
        <f>2239.3-4538.8</f>
        <v>-2299.5</v>
      </c>
      <c r="G16" s="32">
        <f t="shared" si="0"/>
        <v>23254.2</v>
      </c>
      <c r="H16" s="33">
        <v>121706.4</v>
      </c>
      <c r="I16" s="34">
        <f t="shared" si="1"/>
        <v>98452.2</v>
      </c>
      <c r="J16" s="35">
        <v>100207.9</v>
      </c>
      <c r="K16" s="36"/>
      <c r="L16" s="37">
        <v>100207.9</v>
      </c>
      <c r="M16" s="36"/>
      <c r="N16" s="27"/>
      <c r="O16" s="27"/>
      <c r="P16" s="27"/>
      <c r="Q16" s="27"/>
      <c r="R16" s="27"/>
      <c r="S16" s="27"/>
      <c r="T16" s="27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s="30" customFormat="1" ht="15">
      <c r="A17" s="40" t="s">
        <v>1</v>
      </c>
      <c r="B17" s="32"/>
      <c r="C17" s="32">
        <v>3969.9</v>
      </c>
      <c r="D17" s="32">
        <v>0</v>
      </c>
      <c r="E17" s="32">
        <v>0</v>
      </c>
      <c r="F17" s="32"/>
      <c r="G17" s="32">
        <f t="shared" si="0"/>
        <v>0</v>
      </c>
      <c r="H17" s="33">
        <v>0</v>
      </c>
      <c r="I17" s="34">
        <f t="shared" si="1"/>
        <v>0</v>
      </c>
      <c r="J17" s="35">
        <v>0</v>
      </c>
      <c r="K17" s="36"/>
      <c r="L17" s="37">
        <v>0</v>
      </c>
      <c r="M17" s="36"/>
      <c r="N17" s="27"/>
      <c r="O17" s="27"/>
      <c r="P17" s="27"/>
      <c r="Q17" s="27"/>
      <c r="R17" s="27"/>
      <c r="S17" s="27"/>
      <c r="T17" s="27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s="30" customFormat="1" ht="14.25" customHeight="1">
      <c r="A18" s="19" t="s">
        <v>2</v>
      </c>
      <c r="B18" s="20">
        <f>B19+B20</f>
        <v>890594</v>
      </c>
      <c r="C18" s="20">
        <f>C19+C20</f>
        <v>1067758.0999999999</v>
      </c>
      <c r="D18" s="20">
        <f>D19+D20</f>
        <v>1180593.6</v>
      </c>
      <c r="E18" s="20">
        <f>E19+E20</f>
        <v>1142895.2</v>
      </c>
      <c r="F18" s="20">
        <f>SUM(F19:F20)</f>
        <v>21191.9</v>
      </c>
      <c r="G18" s="20">
        <f t="shared" si="0"/>
        <v>1164087.0999999999</v>
      </c>
      <c r="H18" s="21">
        <f>H19+H20</f>
        <v>1182767.8</v>
      </c>
      <c r="I18" s="22">
        <f t="shared" si="1"/>
        <v>18680.700000000186</v>
      </c>
      <c r="J18" s="23">
        <f>J19+J20</f>
        <v>1299560.0999999999</v>
      </c>
      <c r="K18" s="26"/>
      <c r="L18" s="25">
        <f>L19+L20</f>
        <v>1299560.0999999999</v>
      </c>
      <c r="M18" s="26"/>
      <c r="N18" s="38"/>
      <c r="O18" s="38"/>
      <c r="P18" s="38"/>
      <c r="Q18" s="38"/>
      <c r="R18" s="38"/>
      <c r="S18" s="38"/>
      <c r="T18" s="38"/>
      <c r="U18" s="3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s="30" customFormat="1" ht="15">
      <c r="A19" s="40" t="s">
        <v>0</v>
      </c>
      <c r="B19" s="32">
        <v>872812.9</v>
      </c>
      <c r="C19" s="32">
        <v>1056497.7</v>
      </c>
      <c r="D19" s="32">
        <v>1172985.1</v>
      </c>
      <c r="E19" s="32">
        <v>1137459.9</v>
      </c>
      <c r="F19" s="32">
        <v>20931.5</v>
      </c>
      <c r="G19" s="32">
        <f t="shared" si="0"/>
        <v>1158391.4</v>
      </c>
      <c r="H19" s="33">
        <v>1175159.3</v>
      </c>
      <c r="I19" s="34">
        <f t="shared" si="1"/>
        <v>16767.90000000014</v>
      </c>
      <c r="J19" s="35">
        <v>1292585.2</v>
      </c>
      <c r="K19" s="36"/>
      <c r="L19" s="37">
        <v>1292585.2</v>
      </c>
      <c r="M19" s="36"/>
      <c r="N19" s="27"/>
      <c r="O19" s="27"/>
      <c r="P19" s="27"/>
      <c r="Q19" s="27"/>
      <c r="R19" s="27"/>
      <c r="S19" s="27"/>
      <c r="T19" s="27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s="30" customFormat="1" ht="15">
      <c r="A20" s="40" t="s">
        <v>1</v>
      </c>
      <c r="B20" s="32">
        <v>17781.1</v>
      </c>
      <c r="C20" s="32">
        <v>11260.4</v>
      </c>
      <c r="D20" s="32">
        <v>7608.5</v>
      </c>
      <c r="E20" s="32">
        <v>5435.3</v>
      </c>
      <c r="F20" s="32">
        <v>260.4</v>
      </c>
      <c r="G20" s="32">
        <f t="shared" si="0"/>
        <v>5695.7</v>
      </c>
      <c r="H20" s="33">
        <v>7608.5</v>
      </c>
      <c r="I20" s="34">
        <f t="shared" si="1"/>
        <v>1912.8000000000002</v>
      </c>
      <c r="J20" s="35">
        <v>6974.9</v>
      </c>
      <c r="K20" s="36"/>
      <c r="L20" s="37">
        <v>6974.9</v>
      </c>
      <c r="M20" s="36"/>
      <c r="N20" s="27"/>
      <c r="O20" s="27"/>
      <c r="P20" s="27"/>
      <c r="Q20" s="27"/>
      <c r="R20" s="27"/>
      <c r="S20" s="27"/>
      <c r="T20" s="27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30" customFormat="1" ht="14.25" customHeight="1">
      <c r="A21" s="19" t="s">
        <v>3</v>
      </c>
      <c r="B21" s="20">
        <f>B22+B23</f>
        <v>32649.9</v>
      </c>
      <c r="C21" s="20">
        <f>C22+C23</f>
        <v>19839.3</v>
      </c>
      <c r="D21" s="20">
        <f>D22+D23</f>
        <v>11348.4</v>
      </c>
      <c r="E21" s="20">
        <f>E22+E23</f>
        <v>3995.7000000000003</v>
      </c>
      <c r="F21" s="20">
        <f>SUM(F22:F23)</f>
        <v>3839.2</v>
      </c>
      <c r="G21" s="20">
        <f t="shared" si="0"/>
        <v>7834.9</v>
      </c>
      <c r="H21" s="21">
        <f>H22+H23</f>
        <v>11348.699999999999</v>
      </c>
      <c r="I21" s="22">
        <f t="shared" si="1"/>
        <v>3513.7999999999993</v>
      </c>
      <c r="J21" s="23">
        <f>J22+J23</f>
        <v>7900.599999999999</v>
      </c>
      <c r="K21" s="26"/>
      <c r="L21" s="25">
        <f>L22+L23</f>
        <v>7900.599999999999</v>
      </c>
      <c r="M21" s="26"/>
      <c r="N21" s="38"/>
      <c r="O21" s="38"/>
      <c r="P21" s="38"/>
      <c r="Q21" s="38"/>
      <c r="R21" s="38"/>
      <c r="S21" s="38"/>
      <c r="T21" s="38"/>
      <c r="U21" s="3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s="30" customFormat="1" ht="15">
      <c r="A22" s="40" t="s">
        <v>0</v>
      </c>
      <c r="B22" s="32">
        <v>32560.4</v>
      </c>
      <c r="C22" s="32">
        <v>19839.3</v>
      </c>
      <c r="D22" s="32">
        <v>11338.5</v>
      </c>
      <c r="E22" s="32">
        <v>3983.8</v>
      </c>
      <c r="F22" s="32">
        <f>1150+50+2639.2</f>
        <v>3839.2</v>
      </c>
      <c r="G22" s="32">
        <f t="shared" si="0"/>
        <v>7823</v>
      </c>
      <c r="H22" s="33">
        <v>11338.8</v>
      </c>
      <c r="I22" s="34">
        <f t="shared" si="1"/>
        <v>3515.7999999999993</v>
      </c>
      <c r="J22" s="35">
        <v>7890.7</v>
      </c>
      <c r="K22" s="36"/>
      <c r="L22" s="37">
        <v>7890.7</v>
      </c>
      <c r="M22" s="36"/>
      <c r="N22" s="27"/>
      <c r="O22" s="27"/>
      <c r="P22" s="27"/>
      <c r="Q22" s="27"/>
      <c r="R22" s="27"/>
      <c r="S22" s="27"/>
      <c r="T22" s="27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s="30" customFormat="1" ht="15">
      <c r="A23" s="40" t="s">
        <v>1</v>
      </c>
      <c r="B23" s="32">
        <v>89.5</v>
      </c>
      <c r="C23" s="32"/>
      <c r="D23" s="32">
        <v>9.9</v>
      </c>
      <c r="E23" s="32">
        <v>11.9</v>
      </c>
      <c r="F23" s="32"/>
      <c r="G23" s="32">
        <f t="shared" si="0"/>
        <v>11.9</v>
      </c>
      <c r="H23" s="33">
        <v>9.9</v>
      </c>
      <c r="I23" s="34">
        <f t="shared" si="1"/>
        <v>-2</v>
      </c>
      <c r="J23" s="35">
        <v>9.9</v>
      </c>
      <c r="K23" s="36"/>
      <c r="L23" s="37">
        <v>9.9</v>
      </c>
      <c r="M23" s="36"/>
      <c r="N23" s="27"/>
      <c r="O23" s="27"/>
      <c r="P23" s="27"/>
      <c r="Q23" s="27"/>
      <c r="R23" s="27"/>
      <c r="S23" s="27"/>
      <c r="T23" s="2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30" customFormat="1" ht="32.25" customHeight="1">
      <c r="A24" s="41" t="s">
        <v>13</v>
      </c>
      <c r="B24" s="42">
        <f>SUM(B5+B11+B18+B21)</f>
        <v>2440543.9</v>
      </c>
      <c r="C24" s="42">
        <f>SUM(C5+C11+C18+C21)</f>
        <v>2183597.0999999996</v>
      </c>
      <c r="D24" s="42">
        <f>SUM(D5+D11+D18+D21)</f>
        <v>2372956.6</v>
      </c>
      <c r="E24" s="42">
        <f>SUM(E5+E11+E18+E21)</f>
        <v>1794857.4999999998</v>
      </c>
      <c r="F24" s="42">
        <f>SUM(F5+F11+F18+F21)</f>
        <v>71622.2</v>
      </c>
      <c r="G24" s="42">
        <f t="shared" si="0"/>
        <v>1866479.6999999997</v>
      </c>
      <c r="H24" s="43">
        <f>SUM(H5+H11+H18+H21)</f>
        <v>2377152.8</v>
      </c>
      <c r="I24" s="44">
        <f t="shared" si="1"/>
        <v>510673.1000000001</v>
      </c>
      <c r="J24" s="43">
        <f>SUM(J5+J11+J18+J21)</f>
        <v>2136567.8000000003</v>
      </c>
      <c r="K24" s="45"/>
      <c r="L24" s="46">
        <f>SUM(L5+L11+L18+L21)</f>
        <v>2136567.8000000003</v>
      </c>
      <c r="M24" s="45"/>
      <c r="N24" s="38"/>
      <c r="O24" s="38"/>
      <c r="P24" s="38"/>
      <c r="Q24" s="38"/>
      <c r="R24" s="38"/>
      <c r="S24" s="38"/>
      <c r="T24" s="38"/>
      <c r="U24" s="3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s="30" customFormat="1" ht="47.25" customHeight="1">
      <c r="A25" s="47" t="s">
        <v>28</v>
      </c>
      <c r="B25" s="32">
        <v>117086.8</v>
      </c>
      <c r="C25" s="32">
        <v>136980</v>
      </c>
      <c r="D25" s="32">
        <v>59492.4</v>
      </c>
      <c r="E25" s="32">
        <v>0</v>
      </c>
      <c r="F25" s="32">
        <f>151600+86.3</f>
        <v>151686.3</v>
      </c>
      <c r="G25" s="32">
        <f t="shared" si="0"/>
        <v>151686.3</v>
      </c>
      <c r="H25" s="33">
        <v>59492.4</v>
      </c>
      <c r="I25" s="22">
        <f t="shared" si="1"/>
        <v>-92193.9</v>
      </c>
      <c r="J25" s="35">
        <v>57492.4</v>
      </c>
      <c r="K25" s="36"/>
      <c r="L25" s="37">
        <v>57492.4</v>
      </c>
      <c r="M25" s="36"/>
      <c r="N25" s="27"/>
      <c r="O25" s="27"/>
      <c r="P25" s="27"/>
      <c r="Q25" s="27"/>
      <c r="R25" s="27"/>
      <c r="S25" s="27"/>
      <c r="T25" s="27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s="56" customFormat="1" ht="48" customHeight="1">
      <c r="A26" s="47" t="s">
        <v>27</v>
      </c>
      <c r="B26" s="48">
        <v>-13372.2</v>
      </c>
      <c r="C26" s="48">
        <v>-13074.2</v>
      </c>
      <c r="D26" s="48">
        <v>-9864</v>
      </c>
      <c r="E26" s="48">
        <v>0</v>
      </c>
      <c r="F26" s="48">
        <v>0</v>
      </c>
      <c r="G26" s="48">
        <f t="shared" si="0"/>
        <v>0</v>
      </c>
      <c r="H26" s="49">
        <v>-9758.4</v>
      </c>
      <c r="I26" s="22">
        <f t="shared" si="1"/>
        <v>-9758.4</v>
      </c>
      <c r="J26" s="50">
        <v>-9677</v>
      </c>
      <c r="K26" s="51"/>
      <c r="L26" s="52">
        <v>-9677</v>
      </c>
      <c r="M26" s="36"/>
      <c r="N26" s="53"/>
      <c r="O26" s="53"/>
      <c r="P26" s="53"/>
      <c r="Q26" s="53"/>
      <c r="R26" s="53"/>
      <c r="S26" s="53"/>
      <c r="T26" s="53"/>
      <c r="U26" s="54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s="67" customFormat="1" ht="22.5" customHeight="1" thickBot="1">
      <c r="A27" s="57" t="s">
        <v>14</v>
      </c>
      <c r="B27" s="58">
        <f>SUM(B24+B25+B26)</f>
        <v>2544258.4999999995</v>
      </c>
      <c r="C27" s="58">
        <f>SUM(C24+C25+C26)</f>
        <v>2307502.8999999994</v>
      </c>
      <c r="D27" s="58">
        <f>SUM(D24+D25+D26)</f>
        <v>2422585</v>
      </c>
      <c r="E27" s="58">
        <f>SUM(E24+E25+E26)</f>
        <v>1794857.4999999998</v>
      </c>
      <c r="F27" s="58">
        <f>SUM(F24+F25+F26)</f>
        <v>223308.5</v>
      </c>
      <c r="G27" s="58">
        <f>SUM(E27:F27)</f>
        <v>2018165.9999999998</v>
      </c>
      <c r="H27" s="59">
        <f>SUM(H24+H25+H26)</f>
        <v>2426886.8</v>
      </c>
      <c r="I27" s="60">
        <f t="shared" si="1"/>
        <v>408720.80000000005</v>
      </c>
      <c r="J27" s="61">
        <f>SUM(J24+J25+J26)</f>
        <v>2184383.2</v>
      </c>
      <c r="K27" s="62"/>
      <c r="L27" s="63">
        <f>SUM(L24+L25+L26)</f>
        <v>2184383.2</v>
      </c>
      <c r="M27" s="62"/>
      <c r="N27" s="64"/>
      <c r="O27" s="64"/>
      <c r="P27" s="64"/>
      <c r="Q27" s="64"/>
      <c r="R27" s="64"/>
      <c r="S27" s="64"/>
      <c r="T27" s="64"/>
      <c r="U27" s="65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s="30" customFormat="1" ht="31.5" customHeight="1">
      <c r="A28" s="69"/>
      <c r="B28" s="69"/>
      <c r="C28" s="69"/>
      <c r="D28" s="69"/>
      <c r="E28" s="69"/>
      <c r="F28" s="69"/>
      <c r="G28" s="69"/>
      <c r="H28" s="70"/>
      <c r="I28" s="70"/>
      <c r="J28" s="70"/>
      <c r="K28" s="70"/>
      <c r="L28" s="70"/>
      <c r="M28" s="70"/>
      <c r="N28" s="38"/>
      <c r="O28" s="38"/>
      <c r="P28" s="38"/>
      <c r="Q28" s="3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</sheetData>
  <sheetProtection/>
  <mergeCells count="3">
    <mergeCell ref="A1:M1"/>
    <mergeCell ref="A28:M28"/>
    <mergeCell ref="A3:G3"/>
  </mergeCells>
  <printOptions/>
  <pageMargins left="0.7086614173228347" right="0.15748031496062992" top="0.28" bottom="0.2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2016-06-14T04:16:31Z</cp:lastPrinted>
  <dcterms:created xsi:type="dcterms:W3CDTF">1996-10-08T23:32:33Z</dcterms:created>
  <dcterms:modified xsi:type="dcterms:W3CDTF">2016-06-16T10:25:22Z</dcterms:modified>
  <cp:category/>
  <cp:version/>
  <cp:contentType/>
  <cp:contentStatus/>
</cp:coreProperties>
</file>