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9735"/>
  </bookViews>
  <sheets>
    <sheet name="Налог на имущ.физ.лиц 2019-2023" sheetId="12" r:id="rId1"/>
    <sheet name="Земельный налог 2019-2023" sheetId="10" r:id="rId2"/>
  </sheets>
  <definedNames>
    <definedName name="_xlnm.Print_Titles" localSheetId="1">'Земельный налог 2019-2023'!$6:$8</definedName>
    <definedName name="_xlnm.Print_Titles" localSheetId="0">'Налог на имущ.физ.лиц 2019-2023'!$9:$11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0"/>
  <c r="J28"/>
  <c r="J27"/>
  <c r="J20"/>
  <c r="J19"/>
  <c r="J16"/>
  <c r="J15"/>
  <c r="J14"/>
  <c r="J11"/>
  <c r="J8"/>
  <c r="M26"/>
  <c r="M8"/>
  <c r="H26"/>
  <c r="H8"/>
  <c r="N23" l="1"/>
  <c r="M23"/>
  <c r="K25"/>
  <c r="L28"/>
  <c r="L25"/>
  <c r="L24"/>
  <c r="L18"/>
  <c r="L17"/>
  <c r="L16"/>
  <c r="L15"/>
  <c r="L14"/>
  <c r="L13"/>
  <c r="L12"/>
  <c r="L11"/>
  <c r="L10"/>
  <c r="L9"/>
  <c r="K28"/>
  <c r="K24"/>
  <c r="L20"/>
  <c r="L19"/>
  <c r="K20"/>
  <c r="K19"/>
  <c r="K18"/>
  <c r="K17"/>
  <c r="K16"/>
  <c r="K15"/>
  <c r="K14"/>
  <c r="K13"/>
  <c r="K12"/>
  <c r="K11"/>
  <c r="K10"/>
  <c r="K9"/>
  <c r="K8"/>
  <c r="M28"/>
  <c r="N28"/>
  <c r="N27"/>
  <c r="Q28"/>
  <c r="P28"/>
  <c r="O28"/>
  <c r="I28"/>
  <c r="H28"/>
  <c r="E28"/>
  <c r="C28"/>
  <c r="B28"/>
  <c r="Q27"/>
  <c r="P27"/>
  <c r="E27"/>
  <c r="C27"/>
  <c r="B27"/>
  <c r="G25"/>
  <c r="F25"/>
  <c r="G24"/>
  <c r="F24"/>
  <c r="G23"/>
  <c r="H23" s="1"/>
  <c r="F23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O27"/>
  <c r="P26" s="1"/>
  <c r="F8"/>
  <c r="D8"/>
  <c r="D27" s="1"/>
  <c r="Q26" l="1"/>
  <c r="L23"/>
  <c r="H27"/>
  <c r="H29" s="1"/>
  <c r="I23"/>
  <c r="M27"/>
  <c r="B29"/>
  <c r="F27"/>
  <c r="F28"/>
  <c r="N29"/>
  <c r="L8"/>
  <c r="Q29"/>
  <c r="C29"/>
  <c r="O29"/>
  <c r="G27"/>
  <c r="G8"/>
  <c r="D28"/>
  <c r="G28" s="1"/>
  <c r="E29"/>
  <c r="P29"/>
  <c r="M29" l="1"/>
  <c r="O26"/>
  <c r="K23"/>
  <c r="I27"/>
  <c r="L27"/>
  <c r="F29"/>
  <c r="D29"/>
  <c r="G29" s="1"/>
  <c r="K27" l="1"/>
  <c r="I29"/>
  <c r="K29" s="1"/>
  <c r="L29"/>
</calcChain>
</file>

<file path=xl/sharedStrings.xml><?xml version="1.0" encoding="utf-8"?>
<sst xmlns="http://schemas.openxmlformats.org/spreadsheetml/2006/main" count="91" uniqueCount="62">
  <si>
    <t>Земельный налог</t>
  </si>
  <si>
    <t xml:space="preserve">От уплаты земельного налога в размере 100% освобождаются:
</t>
  </si>
  <si>
    <t>1) Органы местного самоуправления и муниципальные учреждения в отношении земельных участков, являющихся муниципальной собственностью;</t>
  </si>
  <si>
    <t>2) Организации - в отношении земельных участков, занятых муниципальными автомобильными дорогами общего пользования, городским благоустройством, элементами благоустройства, памятниками;</t>
  </si>
  <si>
    <t>3)Организации - в отношении земельных участков, предоставленных для размещения отходов производства и потребления;</t>
  </si>
  <si>
    <t>4) Ветераны и инвалиды Великой Отечественной войны;</t>
  </si>
  <si>
    <t>6) Герои Советского Союза, Герои Российской Федерации, полные кавалеры ордена Славы;</t>
  </si>
  <si>
    <t>7) Инвалиды I, II, III групп инвалидности;</t>
  </si>
  <si>
    <t>8)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</si>
  <si>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9)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</si>
  <si>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10)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</si>
  <si>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12) Многодетные семьи;</t>
  </si>
  <si>
    <t>13) Ветераны и инвалиды боевых действий.</t>
  </si>
  <si>
    <t>ИТОГО СУММА НАЛОГОВЫХ ЛЬГОТ</t>
  </si>
  <si>
    <t>Планируемое предоставление</t>
  </si>
  <si>
    <t>2019 год</t>
  </si>
  <si>
    <t>2020 год</t>
  </si>
  <si>
    <t>юридические лица</t>
  </si>
  <si>
    <t>физические лица</t>
  </si>
  <si>
    <t>2021 год</t>
  </si>
  <si>
    <t xml:space="preserve">1) организации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 «деятельность в области культуры, спорта», и реализующие в городе Урай инвестиционные проекты, капитальные вложения в которые составляют не менее 5 (пяти) миллионов рублей;
</t>
  </si>
  <si>
    <t>2) субъекты малого и среднего предпринимательства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рублей.</t>
  </si>
  <si>
    <t>3) социально ориентированные некоммерческие организации - инвесторы, осуществляющие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рублей.</t>
  </si>
  <si>
    <t>Наименование льготной категори</t>
  </si>
  <si>
    <t xml:space="preserve">Факт                      2017 год    </t>
  </si>
  <si>
    <t xml:space="preserve">         </t>
  </si>
  <si>
    <t>2022 год</t>
  </si>
  <si>
    <t xml:space="preserve">5) Инвалиды с детства, дети-инвалиды; </t>
  </si>
  <si>
    <t xml:space="preserve">Факт                      2018 год    </t>
  </si>
  <si>
    <t>откл-е, кол.чел.</t>
  </si>
  <si>
    <t>откл-е, тыс.руб.</t>
  </si>
  <si>
    <t xml:space="preserve">Кол-во налогоп-ов льготной категории </t>
  </si>
  <si>
    <t>11) 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граждан;</t>
  </si>
  <si>
    <t>От уплаты земельного налога в размере 50% освобождаются (введено решением Думы города Урай от 25.12.2014 №78, от 20.09.2018 №49):</t>
  </si>
  <si>
    <t>2017 год</t>
  </si>
  <si>
    <t>2018 год</t>
  </si>
  <si>
    <t>2018-2017 годы</t>
  </si>
  <si>
    <t>Ожидаемое 2019 года</t>
  </si>
  <si>
    <t>Факт                      2018 год,    тыс.руб.</t>
  </si>
  <si>
    <t>Факт                      2017 год,    тыс.руб.</t>
  </si>
  <si>
    <t>Планируемое предоставление, тыс.руб.</t>
  </si>
  <si>
    <t>откл-е, кол.налог-ов</t>
  </si>
  <si>
    <t>2023 год</t>
  </si>
  <si>
    <t>Налог на имущество физических лиц</t>
  </si>
  <si>
    <t xml:space="preserve">Налоговые льготы,  установленные решением Думы города Урай от 28.05.20208 №36
</t>
  </si>
  <si>
    <t>Налоговые льготы в виде пониженной налоговой ставки, установленные в пункте 2.1   решения Думы г.Урай от 28.05.2020 №36, для индивидуальных предпринимателей - собственников объектов недвижимости, включенных в Перечень, определяемый в соответствии с пунктом 7 статьи 378.2 НК РФ :</t>
  </si>
  <si>
    <t>Ожидаемое 2020 года, тыс.руб.</t>
  </si>
  <si>
    <r>
      <rPr>
        <b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) Снижение платы по договору аренды  на 50% </t>
    </r>
    <r>
      <rPr>
        <b/>
        <sz val="11"/>
        <rFont val="Times New Roman"/>
        <family val="1"/>
        <charset val="204"/>
      </rPr>
      <t>(ставка снижена  с 0,7%/ до 0,1%)</t>
    </r>
  </si>
  <si>
    <r>
      <rPr>
        <b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Снижение платы по договору аренды  на 30% </t>
    </r>
    <r>
      <rPr>
        <b/>
        <sz val="11"/>
        <rFont val="Times New Roman"/>
        <family val="1"/>
        <charset val="204"/>
      </rPr>
      <t>(ставка снижена с 0,7%/ до 0,5%)</t>
    </r>
    <r>
      <rPr>
        <sz val="11"/>
        <rFont val="Times New Roman"/>
        <family val="1"/>
        <charset val="204"/>
      </rPr>
      <t xml:space="preserve">
</t>
    </r>
  </si>
  <si>
    <t>Факт 2019 года, тыс.руб.</t>
  </si>
  <si>
    <r>
      <rPr>
        <b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) Пострадавшие в условиях ухудшения ситуации по основным кодам  ОКВЭД</t>
    </r>
    <r>
      <rPr>
        <b/>
        <sz val="11"/>
        <rFont val="Times New Roman"/>
        <family val="1"/>
        <charset val="204"/>
      </rPr>
      <t xml:space="preserve"> (ставка снижена с 0,7%/ до 0,1%)</t>
    </r>
    <r>
      <rPr>
        <sz val="11"/>
        <rFont val="Times New Roman"/>
        <family val="1"/>
        <charset val="204"/>
      </rPr>
      <t xml:space="preserve">
</t>
    </r>
  </si>
  <si>
    <t xml:space="preserve">Сведения о налоговых льготах по налогу на имущество физических лиц,
предоставленных в соответствии с решением Думы города Урай за 2019 год, 
в текущем финансовом 2020 году и планируемые к предоставлению в плановом периоде 2022-2023 годах
</t>
  </si>
  <si>
    <t xml:space="preserve"> В связи с тем, что налоговые льготы в виде пониженной налоговой ставки, установлены только на период экономического неблагополучия, связанного с распространением новой коронавирусной инфекции, вызванной COVID-2019, т.е. на период уплаты налога за 2019 год в 2020 году индивидуальными предпринимателями - собственникми объектов недвижимости, включенных в Перечень, определяемый в соответствии с пунктом 7 статьи 378.2 НК РФ и до настоящего времени заявления о предоставлении льгот не поступали, соответственно отсутствует возможность планировать  предоставление налоговых льгот в текущем 2020 году и  плановом периоде в 2021-2023 годах. </t>
  </si>
  <si>
    <t xml:space="preserve">          В соответствии с Налоговым кодексом Российской Федерации, налог на имущество физических лиц относится к местным налогам. 
          </t>
  </si>
  <si>
    <t xml:space="preserve">          На территории городского округа город Урай решением Думы города Урай от 28.05.2020 №36 «О налоге на имущество физических лиц» в целях поддержки индивидуальных предпринимателей в период экономического неблагополучия, связанного с распространением новой коронавирусной инфекции, вызванной COVID-2019, установлены налоговые льготы в виде пониженной налоговой ставки.
</t>
  </si>
  <si>
    <r>
      <rPr>
        <b/>
        <i/>
        <sz val="10"/>
        <rFont val="Times New Roman"/>
        <family val="1"/>
        <charset val="204"/>
      </rPr>
      <t xml:space="preserve">Налоговые льготы,  </t>
    </r>
    <r>
      <rPr>
        <i/>
        <sz val="10"/>
        <rFont val="Times New Roman"/>
        <family val="1"/>
        <charset val="204"/>
      </rPr>
      <t xml:space="preserve">установленны решением Думы города Урай от 23.09.2010 N 64 ( в ред. решений Думы города Урай от 26.05.2011 N 22, от 29.03.2012 N 28, от 25.10.2012 №99, от 26.12.2013 №77, от 25.09.2014 №46, от 25.12.2014 №78, от 30.04.2015 №47, от 24.12.2015 №144, от 22.12.2016 N 40, от 21.09.2017 N59, 21.12.2017№ 97, от 20.09.2018 №49, от 04.10.2018 №55,  от 30.05.2019 №33, от 09.10.2019 №33)
</t>
    </r>
  </si>
  <si>
    <t>2019-2018 годы</t>
  </si>
  <si>
    <t xml:space="preserve">Сведения о налоговых льготах по земельному налогу,
предоставленных в соответствии с решениями Думы города Урай за 2019 год, 
в текущем финансовом 2020 году и планируемые к предоставлению в плановом периоде 2021-2023 годах
</t>
  </si>
  <si>
    <t xml:space="preserve">         В соответствии с Налоговым кодексом Российской Федерации,  земельный налог  относится к местным налогам.  
         На территории городского округа город Урай установлены льготы по земельному налогу решениями Думы города Урай , что отражено в  Положении «О земельном налоге на территории города Урай», в котором в соответствии с п.2 ст.387 Налогового кодекса Российской Федерации льготы предусмотрены отдельным категориям физических и юридических лиц, предусматривающие полное (100,0%) и частичное (50,0%) освобождение от уплаты земельного налога.
</t>
  </si>
  <si>
    <t>2019/2018</t>
  </si>
  <si>
    <t>Экономич.                                                          эффект-ть</t>
  </si>
  <si>
    <t xml:space="preserve">           В соответствии с предоставленной информацией от МРИ ФНС России №2  по ХМАО-Югре, заявления о предоставлении налоговых льгот в виде пониженной ставки по налогу на имущество физических лиц не поступало, соответственно предоставить сведения о сумме выпадающих доходов в бюджете города Урай не предоставляется возможным.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</si>
</sst>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  <numFmt numFmtId="167" formatCode="_-* #,##0\ _₽_-;\-* #,##0\ _₽_-;_-* &quot;-&quot;??\ _₽_-;_-@_-"/>
    <numFmt numFmtId="168" formatCode="#,##0.0_ ;\-#,##0.0\ "/>
    <numFmt numFmtId="169" formatCode="_-* #,##0.000\ _₽_-;\-* #,##0.0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24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5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8" fillId="0" borderId="1" xfId="0" applyFont="1" applyFill="1" applyBorder="1" applyAlignment="1">
      <alignment horizontal="left" vertical="center" wrapText="1"/>
    </xf>
    <xf numFmtId="165" fontId="8" fillId="0" borderId="1" xfId="2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vertical="center"/>
    </xf>
    <xf numFmtId="167" fontId="3" fillId="0" borderId="1" xfId="2" applyNumberFormat="1" applyFont="1" applyFill="1" applyBorder="1" applyAlignment="1">
      <alignment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/>
    <xf numFmtId="165" fontId="3" fillId="2" borderId="1" xfId="2" applyNumberFormat="1" applyFont="1" applyFill="1" applyBorder="1" applyAlignment="1">
      <alignment horizontal="center" vertical="center"/>
    </xf>
    <xf numFmtId="43" fontId="3" fillId="2" borderId="1" xfId="2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67" fontId="3" fillId="2" borderId="5" xfId="2" applyNumberFormat="1" applyFont="1" applyFill="1" applyBorder="1" applyAlignment="1">
      <alignment horizontal="center" vertical="center"/>
    </xf>
    <xf numFmtId="167" fontId="3" fillId="2" borderId="1" xfId="2" applyNumberFormat="1" applyFont="1" applyFill="1" applyBorder="1" applyAlignment="1">
      <alignment horizontal="center" vertical="center"/>
    </xf>
    <xf numFmtId="167" fontId="3" fillId="3" borderId="1" xfId="2" applyNumberFormat="1" applyFont="1" applyFill="1" applyBorder="1" applyAlignment="1">
      <alignment horizontal="center" vertical="center"/>
    </xf>
    <xf numFmtId="167" fontId="3" fillId="3" borderId="5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/>
    </xf>
    <xf numFmtId="165" fontId="3" fillId="3" borderId="1" xfId="2" applyNumberFormat="1" applyFont="1" applyFill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3" fillId="3" borderId="1" xfId="2" applyNumberFormat="1" applyFont="1" applyFill="1" applyBorder="1" applyAlignment="1">
      <alignment horizontal="center" vertical="center"/>
    </xf>
    <xf numFmtId="167" fontId="3" fillId="3" borderId="1" xfId="2" applyNumberFormat="1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43" fontId="8" fillId="3" borderId="5" xfId="2" applyNumberFormat="1" applyFont="1" applyFill="1" applyBorder="1" applyAlignment="1">
      <alignment horizontal="center" vertical="center" wrapText="1"/>
    </xf>
    <xf numFmtId="43" fontId="8" fillId="3" borderId="1" xfId="2" applyNumberFormat="1" applyFont="1" applyFill="1" applyBorder="1" applyAlignment="1">
      <alignment horizontal="center" vertical="center" wrapText="1"/>
    </xf>
    <xf numFmtId="43" fontId="4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9" fontId="5" fillId="2" borderId="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8" fontId="3" fillId="0" borderId="7" xfId="2" applyNumberFormat="1" applyFont="1" applyBorder="1" applyAlignment="1">
      <alignment horizontal="center" vertical="center" wrapText="1"/>
    </xf>
    <xf numFmtId="168" fontId="3" fillId="0" borderId="8" xfId="2" applyNumberFormat="1" applyFont="1" applyBorder="1" applyAlignment="1">
      <alignment horizontal="center" vertical="center" wrapText="1"/>
    </xf>
    <xf numFmtId="168" fontId="3" fillId="0" borderId="9" xfId="2" applyNumberFormat="1" applyFont="1" applyBorder="1" applyAlignment="1">
      <alignment horizontal="center" vertical="center" wrapText="1"/>
    </xf>
    <xf numFmtId="168" fontId="3" fillId="0" borderId="13" xfId="2" applyNumberFormat="1" applyFont="1" applyBorder="1" applyAlignment="1">
      <alignment horizontal="center" vertical="center" wrapText="1"/>
    </xf>
    <xf numFmtId="168" fontId="3" fillId="0" borderId="0" xfId="2" applyNumberFormat="1" applyFont="1" applyBorder="1" applyAlignment="1">
      <alignment horizontal="center" vertical="center" wrapText="1"/>
    </xf>
    <xf numFmtId="168" fontId="3" fillId="0" borderId="14" xfId="2" applyNumberFormat="1" applyFont="1" applyBorder="1" applyAlignment="1">
      <alignment horizontal="center" vertical="center" wrapText="1"/>
    </xf>
    <xf numFmtId="168" fontId="3" fillId="0" borderId="12" xfId="2" applyNumberFormat="1" applyFont="1" applyBorder="1" applyAlignment="1">
      <alignment horizontal="center" vertical="center" wrapText="1"/>
    </xf>
    <xf numFmtId="168" fontId="3" fillId="0" borderId="10" xfId="2" applyNumberFormat="1" applyFont="1" applyBorder="1" applyAlignment="1">
      <alignment horizontal="center" vertical="center" wrapText="1"/>
    </xf>
    <xf numFmtId="168" fontId="3" fillId="0" borderId="11" xfId="2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2" xfId="0" applyFont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4"/>
  <sheetViews>
    <sheetView tabSelected="1" topLeftCell="A4" workbookViewId="0">
      <selection activeCell="N11" sqref="N11"/>
    </sheetView>
  </sheetViews>
  <sheetFormatPr defaultRowHeight="15"/>
  <cols>
    <col min="1" max="1" width="61.85546875" style="4" customWidth="1"/>
    <col min="2" max="2" width="12.140625" style="6" customWidth="1"/>
    <col min="3" max="3" width="13.7109375" style="6" customWidth="1"/>
    <col min="4" max="4" width="12.85546875" style="6" customWidth="1"/>
    <col min="5" max="5" width="14.28515625" style="6" customWidth="1"/>
    <col min="6" max="6" width="11.7109375" style="4" customWidth="1"/>
    <col min="7" max="7" width="11.28515625" style="4" customWidth="1"/>
    <col min="8" max="8" width="11" style="4" customWidth="1"/>
    <col min="9" max="16384" width="9.140625" style="4"/>
  </cols>
  <sheetData>
    <row r="1" spans="1:8" s="5" customFormat="1" ht="69.75" customHeight="1">
      <c r="A1" s="69" t="s">
        <v>51</v>
      </c>
      <c r="B1" s="69"/>
      <c r="C1" s="69"/>
      <c r="D1" s="69"/>
      <c r="E1" s="69"/>
      <c r="F1" s="69"/>
      <c r="G1" s="69"/>
      <c r="H1" s="69"/>
    </row>
    <row r="2" spans="1:8" s="5" customFormat="1" ht="33" customHeight="1">
      <c r="A2" s="39"/>
      <c r="B2" s="39"/>
      <c r="C2" s="39"/>
      <c r="D2" s="39"/>
      <c r="E2" s="39"/>
      <c r="F2" s="39"/>
      <c r="G2" s="39"/>
      <c r="H2" s="39"/>
    </row>
    <row r="3" spans="1:8" ht="21" customHeight="1">
      <c r="A3" s="70" t="s">
        <v>53</v>
      </c>
      <c r="B3" s="70"/>
      <c r="C3" s="70"/>
      <c r="D3" s="70"/>
      <c r="E3" s="70"/>
      <c r="F3" s="70"/>
      <c r="G3" s="70"/>
      <c r="H3" s="70"/>
    </row>
    <row r="4" spans="1:8" ht="63.75" customHeight="1">
      <c r="A4" s="77" t="s">
        <v>54</v>
      </c>
      <c r="B4" s="77"/>
      <c r="C4" s="77"/>
      <c r="D4" s="77"/>
      <c r="E4" s="77"/>
      <c r="F4" s="77"/>
      <c r="G4" s="77"/>
      <c r="H4" s="77"/>
    </row>
    <row r="5" spans="1:8" ht="51.75" customHeight="1">
      <c r="A5" s="77" t="s">
        <v>61</v>
      </c>
      <c r="B5" s="77"/>
      <c r="C5" s="77"/>
      <c r="D5" s="77"/>
      <c r="E5" s="77"/>
      <c r="F5" s="77"/>
      <c r="G5" s="77"/>
      <c r="H5" s="77"/>
    </row>
    <row r="6" spans="1:8" ht="51.75" customHeight="1">
      <c r="A6" s="40"/>
      <c r="B6" s="40"/>
      <c r="C6" s="40"/>
      <c r="D6" s="40"/>
      <c r="E6" s="40"/>
      <c r="F6" s="40"/>
      <c r="G6" s="40"/>
      <c r="H6" s="40"/>
    </row>
    <row r="7" spans="1:8" s="6" customFormat="1" ht="45" customHeight="1">
      <c r="A7" s="71" t="s">
        <v>43</v>
      </c>
      <c r="B7" s="72"/>
      <c r="C7" s="72"/>
      <c r="D7" s="72"/>
      <c r="E7" s="72"/>
      <c r="F7" s="72"/>
      <c r="G7" s="72"/>
      <c r="H7" s="73"/>
    </row>
    <row r="8" spans="1:8" s="16" customFormat="1" ht="24" customHeight="1">
      <c r="A8" s="74" t="s">
        <v>44</v>
      </c>
      <c r="B8" s="75"/>
      <c r="C8" s="75"/>
      <c r="D8" s="75"/>
      <c r="E8" s="75"/>
      <c r="F8" s="75"/>
      <c r="G8" s="75"/>
      <c r="H8" s="76"/>
    </row>
    <row r="9" spans="1:8" s="5" customFormat="1" ht="27" customHeight="1">
      <c r="A9" s="38" t="s">
        <v>23</v>
      </c>
      <c r="B9" s="99" t="s">
        <v>15</v>
      </c>
      <c r="C9" s="100"/>
      <c r="D9" s="99" t="s">
        <v>16</v>
      </c>
      <c r="E9" s="100"/>
      <c r="F9" s="91" t="s">
        <v>40</v>
      </c>
      <c r="G9" s="92"/>
      <c r="H9" s="93"/>
    </row>
    <row r="10" spans="1:8" s="5" customFormat="1" ht="23.25" customHeight="1">
      <c r="A10" s="97" t="s">
        <v>45</v>
      </c>
      <c r="B10" s="87" t="s">
        <v>49</v>
      </c>
      <c r="C10" s="89" t="s">
        <v>31</v>
      </c>
      <c r="D10" s="87" t="s">
        <v>46</v>
      </c>
      <c r="E10" s="89" t="s">
        <v>31</v>
      </c>
      <c r="F10" s="94"/>
      <c r="G10" s="95"/>
      <c r="H10" s="96"/>
    </row>
    <row r="11" spans="1:8" ht="75.75" customHeight="1">
      <c r="A11" s="98"/>
      <c r="B11" s="88"/>
      <c r="C11" s="90"/>
      <c r="D11" s="88"/>
      <c r="E11" s="90"/>
      <c r="F11" s="37" t="s">
        <v>19</v>
      </c>
      <c r="G11" s="37" t="s">
        <v>26</v>
      </c>
      <c r="H11" s="37" t="s">
        <v>42</v>
      </c>
    </row>
    <row r="12" spans="1:8" ht="69.75" customHeight="1">
      <c r="A12" s="7" t="s">
        <v>50</v>
      </c>
      <c r="B12" s="31">
        <v>0</v>
      </c>
      <c r="C12" s="27">
        <v>0</v>
      </c>
      <c r="D12" s="78" t="s">
        <v>52</v>
      </c>
      <c r="E12" s="79"/>
      <c r="F12" s="79"/>
      <c r="G12" s="79"/>
      <c r="H12" s="80"/>
    </row>
    <row r="13" spans="1:8" ht="76.5" customHeight="1">
      <c r="A13" s="7" t="s">
        <v>47</v>
      </c>
      <c r="B13" s="31">
        <v>0</v>
      </c>
      <c r="C13" s="27">
        <v>0</v>
      </c>
      <c r="D13" s="81"/>
      <c r="E13" s="82"/>
      <c r="F13" s="82"/>
      <c r="G13" s="82"/>
      <c r="H13" s="83"/>
    </row>
    <row r="14" spans="1:8" ht="61.5" customHeight="1">
      <c r="A14" s="7" t="s">
        <v>48</v>
      </c>
      <c r="B14" s="31">
        <v>0</v>
      </c>
      <c r="C14" s="27">
        <v>0</v>
      </c>
      <c r="D14" s="84"/>
      <c r="E14" s="85"/>
      <c r="F14" s="85"/>
      <c r="G14" s="85"/>
      <c r="H14" s="86"/>
    </row>
  </sheetData>
  <mergeCells count="15">
    <mergeCell ref="D12:H14"/>
    <mergeCell ref="D10:D11"/>
    <mergeCell ref="E10:E11"/>
    <mergeCell ref="F9:H10"/>
    <mergeCell ref="A10:A11"/>
    <mergeCell ref="B10:B11"/>
    <mergeCell ref="C10:C11"/>
    <mergeCell ref="B9:C9"/>
    <mergeCell ref="D9:E9"/>
    <mergeCell ref="A1:H1"/>
    <mergeCell ref="A3:H3"/>
    <mergeCell ref="A7:H7"/>
    <mergeCell ref="A8:H8"/>
    <mergeCell ref="A4:H4"/>
    <mergeCell ref="A5:H5"/>
  </mergeCells>
  <pageMargins left="0.43307086614173229" right="0.19685039370078741" top="0.43307086614173229" bottom="0.15748031496062992" header="0.47244094488188981" footer="0.15748031496062992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32"/>
  <sheetViews>
    <sheetView zoomScale="90" zoomScaleNormal="90" workbookViewId="0">
      <pane xSplit="3" ySplit="7" topLeftCell="D26" activePane="bottomRight" state="frozen"/>
      <selection pane="topRight" activeCell="D1" sqref="D1"/>
      <selection pane="bottomLeft" activeCell="A8" sqref="A8"/>
      <selection pane="bottomRight" activeCell="F6" sqref="F6:F7"/>
    </sheetView>
  </sheetViews>
  <sheetFormatPr defaultRowHeight="15"/>
  <cols>
    <col min="1" max="1" width="60.140625" style="4" customWidth="1"/>
    <col min="2" max="3" width="14.42578125" style="6" hidden="1" customWidth="1"/>
    <col min="4" max="4" width="12.5703125" style="4" customWidth="1"/>
    <col min="5" max="5" width="14.28515625" style="6" customWidth="1"/>
    <col min="6" max="6" width="12.140625" style="6" customWidth="1"/>
    <col min="7" max="7" width="10.5703125" style="6" customWidth="1"/>
    <col min="8" max="8" width="11.5703125" style="6" customWidth="1"/>
    <col min="9" max="9" width="11.7109375" style="6" customWidth="1"/>
    <col min="10" max="10" width="15.28515625" style="6" customWidth="1"/>
    <col min="11" max="11" width="11.85546875" style="6" customWidth="1"/>
    <col min="12" max="12" width="10" style="6" customWidth="1"/>
    <col min="13" max="14" width="14.28515625" style="6" customWidth="1"/>
    <col min="15" max="15" width="12.85546875" style="4" customWidth="1"/>
    <col min="16" max="16" width="13.28515625" style="4" customWidth="1"/>
    <col min="17" max="17" width="11.5703125" style="4" customWidth="1"/>
    <col min="18" max="16384" width="9.140625" style="4"/>
  </cols>
  <sheetData>
    <row r="1" spans="1:17" ht="72.75" customHeight="1">
      <c r="A1" s="10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7" s="5" customFormat="1" ht="69.75" customHeight="1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35.25" customHeight="1">
      <c r="A3" s="7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</row>
    <row r="4" spans="1:17" s="6" customFormat="1" ht="34.5" customHeight="1">
      <c r="A4" s="102" t="s">
        <v>55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4"/>
    </row>
    <row r="5" spans="1:17" s="16" customFormat="1" ht="42.75" customHeight="1">
      <c r="A5" s="41" t="s">
        <v>23</v>
      </c>
      <c r="B5" s="99" t="s">
        <v>34</v>
      </c>
      <c r="C5" s="100"/>
      <c r="D5" s="119" t="s">
        <v>35</v>
      </c>
      <c r="E5" s="121"/>
      <c r="F5" s="99" t="s">
        <v>36</v>
      </c>
      <c r="G5" s="100"/>
      <c r="H5" s="107" t="s">
        <v>15</v>
      </c>
      <c r="I5" s="108"/>
      <c r="J5" s="57" t="s">
        <v>59</v>
      </c>
      <c r="K5" s="107" t="s">
        <v>56</v>
      </c>
      <c r="L5" s="108"/>
      <c r="M5" s="110" t="s">
        <v>16</v>
      </c>
      <c r="N5" s="110"/>
      <c r="O5" s="91" t="s">
        <v>40</v>
      </c>
      <c r="P5" s="92"/>
      <c r="Q5" s="93"/>
    </row>
    <row r="6" spans="1:17" s="5" customFormat="1" ht="27" customHeight="1">
      <c r="A6" s="115" t="s">
        <v>1</v>
      </c>
      <c r="B6" s="114" t="s">
        <v>39</v>
      </c>
      <c r="C6" s="89" t="s">
        <v>31</v>
      </c>
      <c r="D6" s="110" t="s">
        <v>38</v>
      </c>
      <c r="E6" s="89" t="s">
        <v>31</v>
      </c>
      <c r="F6" s="89" t="s">
        <v>41</v>
      </c>
      <c r="G6" s="89" t="s">
        <v>30</v>
      </c>
      <c r="H6" s="105" t="s">
        <v>49</v>
      </c>
      <c r="I6" s="89" t="s">
        <v>31</v>
      </c>
      <c r="J6" s="105" t="s">
        <v>60</v>
      </c>
      <c r="K6" s="105" t="s">
        <v>41</v>
      </c>
      <c r="L6" s="105" t="s">
        <v>30</v>
      </c>
      <c r="M6" s="89" t="s">
        <v>46</v>
      </c>
      <c r="N6" s="89" t="s">
        <v>31</v>
      </c>
      <c r="O6" s="94"/>
      <c r="P6" s="95"/>
      <c r="Q6" s="96"/>
    </row>
    <row r="7" spans="1:17" s="5" customFormat="1" ht="39" customHeight="1">
      <c r="A7" s="116"/>
      <c r="B7" s="114"/>
      <c r="C7" s="90"/>
      <c r="D7" s="110"/>
      <c r="E7" s="90"/>
      <c r="F7" s="90"/>
      <c r="G7" s="90"/>
      <c r="H7" s="106"/>
      <c r="I7" s="90"/>
      <c r="J7" s="106"/>
      <c r="K7" s="106"/>
      <c r="L7" s="106"/>
      <c r="M7" s="90"/>
      <c r="N7" s="90"/>
      <c r="O7" s="41" t="s">
        <v>19</v>
      </c>
      <c r="P7" s="41" t="s">
        <v>26</v>
      </c>
      <c r="Q7" s="41" t="s">
        <v>42</v>
      </c>
    </row>
    <row r="8" spans="1:17" ht="54.75" customHeight="1">
      <c r="A8" s="67" t="s">
        <v>2</v>
      </c>
      <c r="B8" s="31">
        <v>20742</v>
      </c>
      <c r="C8" s="24">
        <v>28</v>
      </c>
      <c r="D8" s="20">
        <f>20177</f>
        <v>20177</v>
      </c>
      <c r="E8" s="27">
        <v>26</v>
      </c>
      <c r="F8" s="27">
        <f t="shared" ref="F8:F20" si="0">E8-C8</f>
        <v>-2</v>
      </c>
      <c r="G8" s="20">
        <f t="shared" ref="G8:G20" si="1">D8-B8</f>
        <v>-565</v>
      </c>
      <c r="H8" s="51">
        <f>20177+391</f>
        <v>20568</v>
      </c>
      <c r="I8" s="27">
        <v>27</v>
      </c>
      <c r="J8" s="66">
        <f>H8/D8</f>
        <v>1.0193785002725877</v>
      </c>
      <c r="K8" s="48">
        <f t="shared" ref="K8:K20" si="2">I8-E8</f>
        <v>1</v>
      </c>
      <c r="L8" s="48">
        <f t="shared" ref="L8:L20" si="3">H8-D8</f>
        <v>391</v>
      </c>
      <c r="M8" s="20">
        <f>20568+391</f>
        <v>20959</v>
      </c>
      <c r="N8" s="27">
        <v>27</v>
      </c>
      <c r="O8" s="13">
        <v>21063.8</v>
      </c>
      <c r="P8" s="13">
        <v>21169.1</v>
      </c>
      <c r="Q8" s="13">
        <v>21275</v>
      </c>
    </row>
    <row r="9" spans="1:17" ht="60">
      <c r="A9" s="7" t="s">
        <v>3</v>
      </c>
      <c r="B9" s="31">
        <v>0</v>
      </c>
      <c r="C9" s="24">
        <v>0</v>
      </c>
      <c r="D9" s="20">
        <v>0</v>
      </c>
      <c r="E9" s="27">
        <v>0</v>
      </c>
      <c r="F9" s="27">
        <f t="shared" si="0"/>
        <v>0</v>
      </c>
      <c r="G9" s="20">
        <f t="shared" si="1"/>
        <v>0</v>
      </c>
      <c r="H9" s="51">
        <v>0</v>
      </c>
      <c r="I9" s="27">
        <v>0</v>
      </c>
      <c r="J9" s="60">
        <v>0</v>
      </c>
      <c r="K9" s="48">
        <f t="shared" si="2"/>
        <v>0</v>
      </c>
      <c r="L9" s="48">
        <f t="shared" si="3"/>
        <v>0</v>
      </c>
      <c r="M9" s="20">
        <v>0</v>
      </c>
      <c r="N9" s="27">
        <v>0</v>
      </c>
      <c r="O9" s="13">
        <v>0</v>
      </c>
      <c r="P9" s="13">
        <v>0</v>
      </c>
      <c r="Q9" s="13">
        <v>0</v>
      </c>
    </row>
    <row r="10" spans="1:17" ht="45">
      <c r="A10" s="7" t="s">
        <v>4</v>
      </c>
      <c r="B10" s="31">
        <v>0</v>
      </c>
      <c r="C10" s="24">
        <v>0</v>
      </c>
      <c r="D10" s="20">
        <v>0</v>
      </c>
      <c r="E10" s="27">
        <v>0</v>
      </c>
      <c r="F10" s="27">
        <f t="shared" si="0"/>
        <v>0</v>
      </c>
      <c r="G10" s="20">
        <f t="shared" si="1"/>
        <v>0</v>
      </c>
      <c r="H10" s="51">
        <v>0</v>
      </c>
      <c r="I10" s="27">
        <v>0</v>
      </c>
      <c r="J10" s="48">
        <v>0</v>
      </c>
      <c r="K10" s="48">
        <f t="shared" si="2"/>
        <v>0</v>
      </c>
      <c r="L10" s="48">
        <f t="shared" si="3"/>
        <v>0</v>
      </c>
      <c r="M10" s="20">
        <v>0</v>
      </c>
      <c r="N10" s="27">
        <v>0</v>
      </c>
      <c r="O10" s="13">
        <v>0</v>
      </c>
      <c r="P10" s="13">
        <v>0</v>
      </c>
      <c r="Q10" s="13">
        <v>0</v>
      </c>
    </row>
    <row r="11" spans="1:17" ht="22.5" customHeight="1">
      <c r="A11" s="7" t="s">
        <v>5</v>
      </c>
      <c r="B11" s="31">
        <v>503</v>
      </c>
      <c r="C11" s="24">
        <v>20</v>
      </c>
      <c r="D11" s="20">
        <v>410</v>
      </c>
      <c r="E11" s="27">
        <v>10</v>
      </c>
      <c r="F11" s="27">
        <f t="shared" si="0"/>
        <v>-10</v>
      </c>
      <c r="G11" s="20">
        <f t="shared" si="1"/>
        <v>-93</v>
      </c>
      <c r="H11" s="51">
        <v>103</v>
      </c>
      <c r="I11" s="27">
        <v>18</v>
      </c>
      <c r="J11" s="66">
        <f>H11/D11</f>
        <v>0.25121951219512195</v>
      </c>
      <c r="K11" s="48">
        <f t="shared" si="2"/>
        <v>8</v>
      </c>
      <c r="L11" s="48">
        <f t="shared" si="3"/>
        <v>-307</v>
      </c>
      <c r="M11" s="20">
        <v>100</v>
      </c>
      <c r="N11" s="27">
        <v>9</v>
      </c>
      <c r="O11" s="13">
        <v>102</v>
      </c>
      <c r="P11" s="13">
        <v>105</v>
      </c>
      <c r="Q11" s="13">
        <v>110</v>
      </c>
    </row>
    <row r="12" spans="1:17">
      <c r="A12" s="7" t="s">
        <v>27</v>
      </c>
      <c r="B12" s="31">
        <v>0</v>
      </c>
      <c r="C12" s="24">
        <v>0</v>
      </c>
      <c r="D12" s="20">
        <v>0</v>
      </c>
      <c r="E12" s="27">
        <v>0</v>
      </c>
      <c r="F12" s="27">
        <f t="shared" si="0"/>
        <v>0</v>
      </c>
      <c r="G12" s="20">
        <f t="shared" si="1"/>
        <v>0</v>
      </c>
      <c r="H12" s="51">
        <v>0</v>
      </c>
      <c r="I12" s="27">
        <v>0</v>
      </c>
      <c r="J12" s="60">
        <v>0</v>
      </c>
      <c r="K12" s="48">
        <f t="shared" si="2"/>
        <v>0</v>
      </c>
      <c r="L12" s="48">
        <f t="shared" si="3"/>
        <v>0</v>
      </c>
      <c r="M12" s="20">
        <v>1</v>
      </c>
      <c r="N12" s="27">
        <v>1</v>
      </c>
      <c r="O12" s="13">
        <v>1</v>
      </c>
      <c r="P12" s="13">
        <v>1</v>
      </c>
      <c r="Q12" s="13">
        <v>1</v>
      </c>
    </row>
    <row r="13" spans="1:17" ht="30">
      <c r="A13" s="7" t="s">
        <v>6</v>
      </c>
      <c r="B13" s="31">
        <v>0</v>
      </c>
      <c r="C13" s="24">
        <v>0</v>
      </c>
      <c r="D13" s="20">
        <v>0</v>
      </c>
      <c r="E13" s="27">
        <v>0</v>
      </c>
      <c r="F13" s="27">
        <f t="shared" si="0"/>
        <v>0</v>
      </c>
      <c r="G13" s="20">
        <f t="shared" si="1"/>
        <v>0</v>
      </c>
      <c r="H13" s="51">
        <v>0</v>
      </c>
      <c r="I13" s="27">
        <v>0</v>
      </c>
      <c r="J13" s="48">
        <v>0</v>
      </c>
      <c r="K13" s="48">
        <f t="shared" si="2"/>
        <v>0</v>
      </c>
      <c r="L13" s="48">
        <f t="shared" si="3"/>
        <v>0</v>
      </c>
      <c r="M13" s="20">
        <v>0</v>
      </c>
      <c r="N13" s="27">
        <v>0</v>
      </c>
      <c r="O13" s="13">
        <v>0</v>
      </c>
      <c r="P13" s="13">
        <v>0</v>
      </c>
      <c r="Q13" s="13">
        <v>0</v>
      </c>
    </row>
    <row r="14" spans="1:17">
      <c r="A14" s="67" t="s">
        <v>7</v>
      </c>
      <c r="B14" s="31">
        <v>6</v>
      </c>
      <c r="C14" s="24">
        <v>40</v>
      </c>
      <c r="D14" s="20">
        <v>215</v>
      </c>
      <c r="E14" s="27">
        <v>48</v>
      </c>
      <c r="F14" s="27">
        <f t="shared" si="0"/>
        <v>8</v>
      </c>
      <c r="G14" s="20">
        <f t="shared" si="1"/>
        <v>209</v>
      </c>
      <c r="H14" s="51">
        <v>224</v>
      </c>
      <c r="I14" s="27">
        <v>76</v>
      </c>
      <c r="J14" s="66">
        <f>H14/D14</f>
        <v>1.0418604651162791</v>
      </c>
      <c r="K14" s="48">
        <f t="shared" si="2"/>
        <v>28</v>
      </c>
      <c r="L14" s="48">
        <f t="shared" si="3"/>
        <v>9</v>
      </c>
      <c r="M14" s="20">
        <v>230</v>
      </c>
      <c r="N14" s="27">
        <v>80</v>
      </c>
      <c r="O14" s="13">
        <v>240</v>
      </c>
      <c r="P14" s="13">
        <v>250</v>
      </c>
      <c r="Q14" s="13">
        <v>260</v>
      </c>
    </row>
    <row r="15" spans="1:17" ht="210">
      <c r="A15" s="7" t="s">
        <v>8</v>
      </c>
      <c r="B15" s="32">
        <v>0.02</v>
      </c>
      <c r="C15" s="24">
        <v>1</v>
      </c>
      <c r="D15" s="20">
        <v>2</v>
      </c>
      <c r="E15" s="27">
        <v>4</v>
      </c>
      <c r="F15" s="27">
        <f t="shared" si="0"/>
        <v>3</v>
      </c>
      <c r="G15" s="20">
        <f t="shared" si="1"/>
        <v>1.98</v>
      </c>
      <c r="H15" s="51">
        <v>1</v>
      </c>
      <c r="I15" s="27">
        <v>2</v>
      </c>
      <c r="J15" s="66">
        <f>H15/D15</f>
        <v>0.5</v>
      </c>
      <c r="K15" s="48">
        <f t="shared" si="2"/>
        <v>-2</v>
      </c>
      <c r="L15" s="48">
        <f t="shared" si="3"/>
        <v>-1</v>
      </c>
      <c r="M15" s="20">
        <v>2</v>
      </c>
      <c r="N15" s="27">
        <v>4</v>
      </c>
      <c r="O15" s="13">
        <v>2</v>
      </c>
      <c r="P15" s="13">
        <v>2</v>
      </c>
      <c r="Q15" s="13">
        <v>2</v>
      </c>
    </row>
    <row r="16" spans="1:17" ht="71.25">
      <c r="A16" s="67" t="s">
        <v>9</v>
      </c>
      <c r="B16" s="32">
        <v>0.02</v>
      </c>
      <c r="C16" s="24">
        <v>3</v>
      </c>
      <c r="D16" s="20">
        <v>1</v>
      </c>
      <c r="E16" s="27">
        <v>5</v>
      </c>
      <c r="F16" s="27">
        <f t="shared" si="0"/>
        <v>2</v>
      </c>
      <c r="G16" s="20">
        <f t="shared" si="1"/>
        <v>0.98</v>
      </c>
      <c r="H16" s="51">
        <v>1</v>
      </c>
      <c r="I16" s="27">
        <v>5</v>
      </c>
      <c r="J16" s="66">
        <f>H16/D16</f>
        <v>1</v>
      </c>
      <c r="K16" s="48">
        <f t="shared" si="2"/>
        <v>0</v>
      </c>
      <c r="L16" s="48">
        <f t="shared" si="3"/>
        <v>0</v>
      </c>
      <c r="M16" s="20">
        <v>1</v>
      </c>
      <c r="N16" s="27">
        <v>5</v>
      </c>
      <c r="O16" s="13">
        <v>1</v>
      </c>
      <c r="P16" s="13">
        <v>1</v>
      </c>
      <c r="Q16" s="13">
        <v>1</v>
      </c>
    </row>
    <row r="17" spans="1:22" ht="60">
      <c r="A17" s="7" t="s">
        <v>10</v>
      </c>
      <c r="B17" s="33">
        <v>0</v>
      </c>
      <c r="C17" s="25">
        <v>0</v>
      </c>
      <c r="D17" s="55">
        <v>0</v>
      </c>
      <c r="E17" s="28">
        <v>0</v>
      </c>
      <c r="F17" s="27">
        <f t="shared" si="0"/>
        <v>0</v>
      </c>
      <c r="G17" s="20">
        <f t="shared" si="1"/>
        <v>0</v>
      </c>
      <c r="H17" s="52">
        <v>0</v>
      </c>
      <c r="I17" s="28">
        <v>0</v>
      </c>
      <c r="J17" s="60">
        <v>0</v>
      </c>
      <c r="K17" s="48">
        <f t="shared" si="2"/>
        <v>0</v>
      </c>
      <c r="L17" s="48">
        <f t="shared" si="3"/>
        <v>0</v>
      </c>
      <c r="M17" s="55">
        <v>0</v>
      </c>
      <c r="N17" s="28">
        <v>0</v>
      </c>
      <c r="O17" s="14">
        <v>0</v>
      </c>
      <c r="P17" s="14">
        <v>0</v>
      </c>
      <c r="Q17" s="14">
        <v>0</v>
      </c>
    </row>
    <row r="18" spans="1:22" ht="120">
      <c r="A18" s="7" t="s">
        <v>32</v>
      </c>
      <c r="B18" s="33">
        <v>69</v>
      </c>
      <c r="C18" s="25">
        <v>1</v>
      </c>
      <c r="D18" s="55">
        <v>0</v>
      </c>
      <c r="E18" s="28">
        <v>0</v>
      </c>
      <c r="F18" s="27">
        <f t="shared" si="0"/>
        <v>-1</v>
      </c>
      <c r="G18" s="20">
        <f t="shared" si="1"/>
        <v>-69</v>
      </c>
      <c r="H18" s="52">
        <v>0</v>
      </c>
      <c r="I18" s="28">
        <v>0</v>
      </c>
      <c r="J18" s="61">
        <v>0</v>
      </c>
      <c r="K18" s="48">
        <f t="shared" si="2"/>
        <v>0</v>
      </c>
      <c r="L18" s="48">
        <f t="shared" si="3"/>
        <v>0</v>
      </c>
      <c r="M18" s="55">
        <v>0</v>
      </c>
      <c r="N18" s="28">
        <v>0</v>
      </c>
      <c r="O18" s="14">
        <v>0</v>
      </c>
      <c r="P18" s="14">
        <v>0</v>
      </c>
      <c r="Q18" s="14">
        <v>0</v>
      </c>
    </row>
    <row r="19" spans="1:22" ht="16.5" customHeight="1">
      <c r="A19" s="67" t="s">
        <v>11</v>
      </c>
      <c r="B19" s="34">
        <v>54</v>
      </c>
      <c r="C19" s="24">
        <v>145</v>
      </c>
      <c r="D19" s="20">
        <v>58</v>
      </c>
      <c r="E19" s="27">
        <v>163</v>
      </c>
      <c r="F19" s="27">
        <f t="shared" si="0"/>
        <v>18</v>
      </c>
      <c r="G19" s="20">
        <f t="shared" si="1"/>
        <v>4</v>
      </c>
      <c r="H19" s="51">
        <v>64</v>
      </c>
      <c r="I19" s="27">
        <v>173</v>
      </c>
      <c r="J19" s="66">
        <f>H19/D19</f>
        <v>1.103448275862069</v>
      </c>
      <c r="K19" s="48">
        <f t="shared" si="2"/>
        <v>10</v>
      </c>
      <c r="L19" s="48">
        <f t="shared" si="3"/>
        <v>6</v>
      </c>
      <c r="M19" s="20">
        <v>66</v>
      </c>
      <c r="N19" s="27">
        <v>178</v>
      </c>
      <c r="O19" s="13">
        <v>64</v>
      </c>
      <c r="P19" s="13">
        <v>62</v>
      </c>
      <c r="Q19" s="13">
        <v>60</v>
      </c>
    </row>
    <row r="20" spans="1:22" ht="20.25" customHeight="1">
      <c r="A20" s="7" t="s">
        <v>12</v>
      </c>
      <c r="B20" s="34">
        <v>295</v>
      </c>
      <c r="C20" s="24">
        <v>44</v>
      </c>
      <c r="D20" s="20">
        <v>291</v>
      </c>
      <c r="E20" s="27">
        <v>53</v>
      </c>
      <c r="F20" s="27">
        <f t="shared" si="0"/>
        <v>9</v>
      </c>
      <c r="G20" s="20">
        <f t="shared" si="1"/>
        <v>-4</v>
      </c>
      <c r="H20" s="51">
        <v>212</v>
      </c>
      <c r="I20" s="27">
        <v>54</v>
      </c>
      <c r="J20" s="66">
        <f>H20/D20</f>
        <v>0.72852233676975942</v>
      </c>
      <c r="K20" s="49">
        <f t="shared" si="2"/>
        <v>1</v>
      </c>
      <c r="L20" s="48">
        <f t="shared" si="3"/>
        <v>-79</v>
      </c>
      <c r="M20" s="20">
        <v>291</v>
      </c>
      <c r="N20" s="27">
        <v>53</v>
      </c>
      <c r="O20" s="13">
        <v>210</v>
      </c>
      <c r="P20" s="13">
        <v>208</v>
      </c>
      <c r="Q20" s="13">
        <v>206</v>
      </c>
    </row>
    <row r="21" spans="1:22" ht="25.5" customHeight="1">
      <c r="A21" s="112" t="s">
        <v>33</v>
      </c>
      <c r="B21" s="114" t="s">
        <v>24</v>
      </c>
      <c r="C21" s="89" t="s">
        <v>31</v>
      </c>
      <c r="D21" s="110" t="s">
        <v>28</v>
      </c>
      <c r="E21" s="89" t="s">
        <v>31</v>
      </c>
      <c r="F21" s="89" t="s">
        <v>29</v>
      </c>
      <c r="G21" s="89" t="s">
        <v>30</v>
      </c>
      <c r="H21" s="105" t="s">
        <v>37</v>
      </c>
      <c r="I21" s="117" t="s">
        <v>31</v>
      </c>
      <c r="J21" s="59" t="s">
        <v>59</v>
      </c>
      <c r="K21" s="105" t="s">
        <v>41</v>
      </c>
      <c r="L21" s="105" t="s">
        <v>30</v>
      </c>
      <c r="M21" s="89" t="s">
        <v>37</v>
      </c>
      <c r="N21" s="89" t="s">
        <v>31</v>
      </c>
      <c r="O21" s="119" t="s">
        <v>14</v>
      </c>
      <c r="P21" s="120"/>
      <c r="Q21" s="121"/>
    </row>
    <row r="22" spans="1:22" ht="41.25" customHeight="1">
      <c r="A22" s="113"/>
      <c r="B22" s="114"/>
      <c r="C22" s="90"/>
      <c r="D22" s="110"/>
      <c r="E22" s="90"/>
      <c r="F22" s="90"/>
      <c r="G22" s="90"/>
      <c r="H22" s="106"/>
      <c r="I22" s="118"/>
      <c r="J22" s="59" t="s">
        <v>60</v>
      </c>
      <c r="K22" s="106"/>
      <c r="L22" s="106"/>
      <c r="M22" s="90"/>
      <c r="N22" s="90"/>
      <c r="O22" s="41" t="s">
        <v>16</v>
      </c>
      <c r="P22" s="41" t="s">
        <v>19</v>
      </c>
      <c r="Q22" s="41" t="s">
        <v>26</v>
      </c>
    </row>
    <row r="23" spans="1:22" ht="162" customHeight="1">
      <c r="A23" s="8" t="s">
        <v>20</v>
      </c>
      <c r="B23" s="35">
        <v>0</v>
      </c>
      <c r="C23" s="21">
        <v>0</v>
      </c>
      <c r="D23" s="29">
        <v>0</v>
      </c>
      <c r="E23" s="29">
        <v>0</v>
      </c>
      <c r="F23" s="20">
        <f>E23-C23</f>
        <v>0</v>
      </c>
      <c r="G23" s="20">
        <f>D23-B23</f>
        <v>0</v>
      </c>
      <c r="H23" s="49">
        <f>G23-C23</f>
        <v>0</v>
      </c>
      <c r="I23" s="58">
        <f>H23-D23</f>
        <v>0</v>
      </c>
      <c r="J23" s="49">
        <v>0</v>
      </c>
      <c r="K23" s="49">
        <f>I23-E23</f>
        <v>0</v>
      </c>
      <c r="L23" s="48">
        <f>H23-D23</f>
        <v>0</v>
      </c>
      <c r="M23" s="27">
        <f>I23-E23</f>
        <v>0</v>
      </c>
      <c r="N23" s="27">
        <f>K23-F23</f>
        <v>0</v>
      </c>
      <c r="O23" s="42">
        <v>0</v>
      </c>
      <c r="P23" s="42">
        <v>0</v>
      </c>
      <c r="Q23" s="42">
        <v>0</v>
      </c>
    </row>
    <row r="24" spans="1:22" s="9" customFormat="1" ht="168.75" customHeight="1">
      <c r="A24" s="7" t="s">
        <v>21</v>
      </c>
      <c r="B24" s="35">
        <v>0</v>
      </c>
      <c r="C24" s="21">
        <v>0</v>
      </c>
      <c r="D24" s="29">
        <v>0</v>
      </c>
      <c r="E24" s="29">
        <v>0</v>
      </c>
      <c r="F24" s="20">
        <f>E24-C24</f>
        <v>0</v>
      </c>
      <c r="G24" s="20">
        <f>D24-B24</f>
        <v>0</v>
      </c>
      <c r="H24" s="54">
        <v>0</v>
      </c>
      <c r="I24" s="29">
        <v>0</v>
      </c>
      <c r="J24" s="62">
        <v>0</v>
      </c>
      <c r="K24" s="49">
        <f>I24-E24</f>
        <v>0</v>
      </c>
      <c r="L24" s="48">
        <f>H24-D24</f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</row>
    <row r="25" spans="1:22" ht="126.75" customHeight="1">
      <c r="A25" s="7" t="s">
        <v>22</v>
      </c>
      <c r="B25" s="35">
        <v>0</v>
      </c>
      <c r="C25" s="21">
        <v>0</v>
      </c>
      <c r="D25" s="29">
        <v>0</v>
      </c>
      <c r="E25" s="29">
        <v>0</v>
      </c>
      <c r="F25" s="20">
        <f>E25-C25</f>
        <v>0</v>
      </c>
      <c r="G25" s="20">
        <f>D25-B25</f>
        <v>0</v>
      </c>
      <c r="H25" s="54">
        <v>0</v>
      </c>
      <c r="I25" s="29">
        <v>0</v>
      </c>
      <c r="J25" s="62">
        <v>0</v>
      </c>
      <c r="K25" s="49">
        <f>I25-E25</f>
        <v>0</v>
      </c>
      <c r="L25" s="48">
        <f>H25-D25</f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</row>
    <row r="26" spans="1:22">
      <c r="A26" s="7"/>
      <c r="B26" s="36"/>
      <c r="C26" s="22"/>
      <c r="D26" s="22"/>
      <c r="E26" s="29"/>
      <c r="F26" s="22"/>
      <c r="G26" s="22"/>
      <c r="H26" s="56">
        <f>H27/D27*100</f>
        <v>100.0898175285998</v>
      </c>
      <c r="I26" s="22"/>
      <c r="J26" s="63"/>
      <c r="K26" s="49"/>
      <c r="L26" s="50"/>
      <c r="M26" s="21">
        <f>M27/H27*100</f>
        <v>102.25286922023331</v>
      </c>
      <c r="N26" s="22"/>
      <c r="O26" s="1">
        <f>O27/M27*100</f>
        <v>100.15612009237876</v>
      </c>
      <c r="P26" s="1">
        <f>P27/O27*100</f>
        <v>100.5271216299726</v>
      </c>
      <c r="Q26" s="1">
        <f>Q27/P27*100</f>
        <v>100.53628527256964</v>
      </c>
    </row>
    <row r="27" spans="1:22" ht="27" customHeight="1">
      <c r="A27" s="10" t="s">
        <v>13</v>
      </c>
      <c r="B27" s="15">
        <f t="shared" ref="B27:Q27" si="4">B24+B23+B20+B19+B18+B17+B16+B15+B14+B13+B12+B11+B10+B9+B8</f>
        <v>21669.040000000001</v>
      </c>
      <c r="C27" s="23">
        <f t="shared" si="4"/>
        <v>282</v>
      </c>
      <c r="D27" s="43">
        <f t="shared" si="4"/>
        <v>21154</v>
      </c>
      <c r="E27" s="23">
        <f t="shared" si="4"/>
        <v>309</v>
      </c>
      <c r="F27" s="44">
        <f>E27-C27</f>
        <v>27</v>
      </c>
      <c r="G27" s="45">
        <f>D27-B27</f>
        <v>-515.04000000000087</v>
      </c>
      <c r="H27" s="43">
        <f t="shared" si="4"/>
        <v>21173</v>
      </c>
      <c r="I27" s="23">
        <f t="shared" si="4"/>
        <v>355</v>
      </c>
      <c r="J27" s="68">
        <f>H27/D27</f>
        <v>1.000898175285998</v>
      </c>
      <c r="K27" s="46">
        <f>I27-E27</f>
        <v>46</v>
      </c>
      <c r="L27" s="47">
        <f>H27-D27</f>
        <v>19</v>
      </c>
      <c r="M27" s="43">
        <f t="shared" ref="M27" si="5">M24+M23+M20+M19+M18+M17+M16+M15+M14+M13+M12+M11+M10+M9+M8</f>
        <v>21650</v>
      </c>
      <c r="N27" s="23">
        <f>N24+N23+N20+N19+N18+N17+N16+N15+N14+N13+N12+N11+N10+N9+N8</f>
        <v>357</v>
      </c>
      <c r="O27" s="43">
        <f t="shared" si="4"/>
        <v>21683.8</v>
      </c>
      <c r="P27" s="43">
        <f t="shared" si="4"/>
        <v>21798.1</v>
      </c>
      <c r="Q27" s="43">
        <f t="shared" si="4"/>
        <v>21915</v>
      </c>
    </row>
    <row r="28" spans="1:22" ht="24.75" customHeight="1">
      <c r="A28" s="17" t="s">
        <v>17</v>
      </c>
      <c r="B28" s="18">
        <f t="shared" ref="B28:Q28" si="6">B18+B8</f>
        <v>20811</v>
      </c>
      <c r="C28" s="26">
        <f t="shared" si="6"/>
        <v>29</v>
      </c>
      <c r="D28" s="19">
        <f t="shared" si="6"/>
        <v>20177</v>
      </c>
      <c r="E28" s="26">
        <f t="shared" si="6"/>
        <v>26</v>
      </c>
      <c r="F28" s="27">
        <f>E28-C28</f>
        <v>-3</v>
      </c>
      <c r="G28" s="20">
        <f>D28-B28</f>
        <v>-634</v>
      </c>
      <c r="H28" s="53">
        <f t="shared" si="6"/>
        <v>20568</v>
      </c>
      <c r="I28" s="26">
        <f t="shared" si="6"/>
        <v>27</v>
      </c>
      <c r="J28" s="64">
        <f>H28/D28</f>
        <v>1.0193785002725877</v>
      </c>
      <c r="K28" s="49">
        <f>I28-E28</f>
        <v>1</v>
      </c>
      <c r="L28" s="48">
        <f>H28-D28</f>
        <v>391</v>
      </c>
      <c r="M28" s="19">
        <f t="shared" ref="M28" si="7">M18+M8</f>
        <v>20959</v>
      </c>
      <c r="N28" s="26">
        <f>N18+N8</f>
        <v>27</v>
      </c>
      <c r="O28" s="19">
        <f t="shared" si="6"/>
        <v>21063.8</v>
      </c>
      <c r="P28" s="19">
        <f t="shared" si="6"/>
        <v>21169.1</v>
      </c>
      <c r="Q28" s="19">
        <f t="shared" si="6"/>
        <v>21275</v>
      </c>
    </row>
    <row r="29" spans="1:22" s="6" customFormat="1" ht="17.25" customHeight="1">
      <c r="A29" s="17" t="s">
        <v>18</v>
      </c>
      <c r="B29" s="18">
        <f t="shared" ref="B29:Q29" si="8">B27-B28</f>
        <v>858.04000000000087</v>
      </c>
      <c r="C29" s="26">
        <f t="shared" si="8"/>
        <v>253</v>
      </c>
      <c r="D29" s="19">
        <f t="shared" si="8"/>
        <v>977</v>
      </c>
      <c r="E29" s="26">
        <f t="shared" si="8"/>
        <v>283</v>
      </c>
      <c r="F29" s="27">
        <f>E29-C29</f>
        <v>30</v>
      </c>
      <c r="G29" s="20">
        <f>D29-B29</f>
        <v>118.95999999999913</v>
      </c>
      <c r="H29" s="53">
        <f t="shared" si="8"/>
        <v>605</v>
      </c>
      <c r="I29" s="26">
        <f t="shared" si="8"/>
        <v>328</v>
      </c>
      <c r="J29" s="65">
        <f>H29/D29</f>
        <v>0.61924257932446269</v>
      </c>
      <c r="K29" s="48">
        <f>I29-E29</f>
        <v>45</v>
      </c>
      <c r="L29" s="48">
        <f>H29-D29</f>
        <v>-372</v>
      </c>
      <c r="M29" s="19">
        <f t="shared" ref="M29" si="9">M27-M28</f>
        <v>691</v>
      </c>
      <c r="N29" s="26">
        <f>N27-N28</f>
        <v>330</v>
      </c>
      <c r="O29" s="19">
        <f t="shared" si="8"/>
        <v>620</v>
      </c>
      <c r="P29" s="19">
        <f t="shared" si="8"/>
        <v>629</v>
      </c>
      <c r="Q29" s="19">
        <f t="shared" si="8"/>
        <v>640</v>
      </c>
    </row>
    <row r="30" spans="1:22" s="6" customFormat="1" ht="17.25" customHeight="1">
      <c r="A30" s="11"/>
      <c r="B30" s="11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2" s="6" customFormat="1" ht="15" customHeight="1">
      <c r="A31" s="111" t="s">
        <v>25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22" ht="20.25" customHeight="1">
      <c r="D32" s="3"/>
      <c r="E32" s="30"/>
      <c r="F32" s="30"/>
      <c r="G32" s="30"/>
      <c r="H32" s="30"/>
      <c r="I32" s="30"/>
      <c r="J32" s="30"/>
      <c r="K32" s="30"/>
      <c r="L32" s="30"/>
      <c r="M32" s="30"/>
      <c r="N32" s="30"/>
      <c r="R32" s="12"/>
      <c r="S32" s="12"/>
      <c r="T32" s="12"/>
      <c r="U32" s="12"/>
      <c r="V32" s="12"/>
    </row>
  </sheetData>
  <mergeCells count="40">
    <mergeCell ref="D6:D7"/>
    <mergeCell ref="E6:E7"/>
    <mergeCell ref="F6:F7"/>
    <mergeCell ref="O21:Q21"/>
    <mergeCell ref="A3:Q3"/>
    <mergeCell ref="B5:C5"/>
    <mergeCell ref="D5:E5"/>
    <mergeCell ref="J6:J7"/>
    <mergeCell ref="A31:Q31"/>
    <mergeCell ref="G6:G7"/>
    <mergeCell ref="H6:H7"/>
    <mergeCell ref="I6:I7"/>
    <mergeCell ref="A21:A22"/>
    <mergeCell ref="B21:B22"/>
    <mergeCell ref="C21:C22"/>
    <mergeCell ref="D21:D22"/>
    <mergeCell ref="E21:E22"/>
    <mergeCell ref="F21:F22"/>
    <mergeCell ref="G21:G22"/>
    <mergeCell ref="A6:A7"/>
    <mergeCell ref="H21:H22"/>
    <mergeCell ref="I21:I22"/>
    <mergeCell ref="C6:C7"/>
    <mergeCell ref="B6:B7"/>
    <mergeCell ref="A1:P1"/>
    <mergeCell ref="A4:Q4"/>
    <mergeCell ref="K21:K22"/>
    <mergeCell ref="L21:L22"/>
    <mergeCell ref="F5:G5"/>
    <mergeCell ref="H5:I5"/>
    <mergeCell ref="O5:Q6"/>
    <mergeCell ref="M6:M7"/>
    <mergeCell ref="N6:N7"/>
    <mergeCell ref="A2:Q2"/>
    <mergeCell ref="M21:M22"/>
    <mergeCell ref="N21:N22"/>
    <mergeCell ref="M5:N5"/>
    <mergeCell ref="K6:K7"/>
    <mergeCell ref="K5:L5"/>
    <mergeCell ref="L6:L7"/>
  </mergeCells>
  <pageMargins left="0.15748031496062992" right="0.19685039370078741" top="0.15748031496062992" bottom="0.15748031496062992" header="0.47244094488188981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Налог на имущ.физ.лиц 2019-2023</vt:lpstr>
      <vt:lpstr>Земельный налог 2019-2023</vt:lpstr>
      <vt:lpstr>'Земельный налог 2019-2023'!Заголовки_для_печати</vt:lpstr>
      <vt:lpstr>'Налог на имущ.физ.лиц 2019-2023'!Заголовки_для_печати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Казанцева</cp:lastModifiedBy>
  <cp:lastPrinted>2020-09-24T08:31:09Z</cp:lastPrinted>
  <dcterms:created xsi:type="dcterms:W3CDTF">2015-12-24T09:20:35Z</dcterms:created>
  <dcterms:modified xsi:type="dcterms:W3CDTF">2020-10-06T16:53:16Z</dcterms:modified>
</cp:coreProperties>
</file>