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28755" windowHeight="15135"/>
  </bookViews>
  <sheets>
    <sheet name="2019 год" sheetId="2" r:id="rId1"/>
  </sheets>
  <calcPr calcId="125725"/>
</workbook>
</file>

<file path=xl/calcChain.xml><?xml version="1.0" encoding="utf-8"?>
<calcChain xmlns="http://schemas.openxmlformats.org/spreadsheetml/2006/main">
  <c r="H9" i="2"/>
  <c r="H10"/>
  <c r="H11"/>
  <c r="H12"/>
  <c r="H13"/>
  <c r="H14"/>
  <c r="H15"/>
  <c r="H17"/>
  <c r="H18"/>
  <c r="H19"/>
  <c r="H21"/>
  <c r="H22"/>
  <c r="H23"/>
  <c r="H24"/>
  <c r="H25"/>
  <c r="H26"/>
  <c r="H27"/>
  <c r="H29"/>
  <c r="H30"/>
  <c r="H31"/>
  <c r="H32"/>
  <c r="H34"/>
  <c r="H36"/>
  <c r="H37"/>
  <c r="H38"/>
  <c r="H39"/>
  <c r="H40"/>
  <c r="H42"/>
  <c r="H43"/>
  <c r="H45"/>
  <c r="H47"/>
  <c r="H48"/>
  <c r="H49"/>
  <c r="H50"/>
  <c r="H52"/>
  <c r="H54"/>
  <c r="H56"/>
  <c r="H57"/>
  <c r="G9"/>
  <c r="G10"/>
  <c r="G11"/>
  <c r="G12"/>
  <c r="G13"/>
  <c r="G14"/>
  <c r="G15"/>
  <c r="G17"/>
  <c r="G18"/>
  <c r="G19"/>
  <c r="G21"/>
  <c r="G22"/>
  <c r="G23"/>
  <c r="G24"/>
  <c r="G25"/>
  <c r="G26"/>
  <c r="G27"/>
  <c r="G29"/>
  <c r="G30"/>
  <c r="G31"/>
  <c r="G32"/>
  <c r="G34"/>
  <c r="G36"/>
  <c r="G37"/>
  <c r="G38"/>
  <c r="G39"/>
  <c r="G40"/>
  <c r="G42"/>
  <c r="G43"/>
  <c r="G45"/>
  <c r="G47"/>
  <c r="G48"/>
  <c r="G49"/>
  <c r="G50"/>
  <c r="G52"/>
  <c r="G54"/>
  <c r="G56"/>
  <c r="G57"/>
  <c r="F55"/>
  <c r="F53"/>
  <c r="F51"/>
  <c r="F46"/>
  <c r="F44"/>
  <c r="F41"/>
  <c r="F35"/>
  <c r="F33"/>
  <c r="F28"/>
  <c r="F20"/>
  <c r="F16"/>
  <c r="F8"/>
  <c r="E35"/>
  <c r="E28"/>
  <c r="E55"/>
  <c r="E53"/>
  <c r="E51"/>
  <c r="E46"/>
  <c r="E44"/>
  <c r="E41"/>
  <c r="E33"/>
  <c r="E20"/>
  <c r="E16"/>
  <c r="E8"/>
  <c r="D20"/>
  <c r="G20" s="1"/>
  <c r="D55"/>
  <c r="D53"/>
  <c r="D51"/>
  <c r="D46"/>
  <c r="D44"/>
  <c r="D41"/>
  <c r="D35"/>
  <c r="D33"/>
  <c r="D28"/>
  <c r="D16"/>
  <c r="D8"/>
  <c r="H46" l="1"/>
  <c r="G46"/>
  <c r="H28"/>
  <c r="D58"/>
  <c r="E58"/>
  <c r="H8"/>
  <c r="H20"/>
  <c r="H33"/>
  <c r="H41"/>
  <c r="H53"/>
  <c r="G8"/>
  <c r="H16"/>
  <c r="H35"/>
  <c r="H44"/>
  <c r="H51"/>
  <c r="H55"/>
  <c r="F58"/>
  <c r="G55"/>
  <c r="G53"/>
  <c r="G51"/>
  <c r="G41"/>
  <c r="G35"/>
  <c r="G33"/>
  <c r="G44"/>
  <c r="G28"/>
  <c r="G16"/>
  <c r="H58" l="1"/>
  <c r="G58"/>
</calcChain>
</file>

<file path=xl/sharedStrings.xml><?xml version="1.0" encoding="utf-8"?>
<sst xmlns="http://schemas.openxmlformats.org/spreadsheetml/2006/main" count="90" uniqueCount="88">
  <si>
    <t>Всего расходов</t>
  </si>
  <si>
    <t>Обслуживание государственного внутреннего и муниципального долга</t>
  </si>
  <si>
    <t>ОБСЛУЖИВАНИЕ ГОСУДАРСТВЕННОГО И МУНИЦИПАЛЬНОГО ДОЛГА</t>
  </si>
  <si>
    <t>Периодическая печать и издательства</t>
  </si>
  <si>
    <t>СРЕДСТВА МАССОВОЙ ИНФОРМАЦИИ</t>
  </si>
  <si>
    <t>Массовый спорт</t>
  </si>
  <si>
    <t>ФИЗИЧЕСКАЯ КУЛЬТУРА И СПОРТ</t>
  </si>
  <si>
    <t>Другие вопросы в области социальной политики</t>
  </si>
  <si>
    <t>Охрана семьи и детства</t>
  </si>
  <si>
    <t>Социальное обеспечение населения</t>
  </si>
  <si>
    <t>Пенсионное обеспечение</t>
  </si>
  <si>
    <t>СОЦИАЛЬНАЯ ПОЛИТИКА</t>
  </si>
  <si>
    <t>Другие вопросы в области здравоохранения</t>
  </si>
  <si>
    <t>ЗДРАВООХРАНЕНИЕ</t>
  </si>
  <si>
    <t>Другие вопросы в области культуры, кинематографии</t>
  </si>
  <si>
    <t>Культура</t>
  </si>
  <si>
    <t>КУЛЬТУРА, КИНЕМАТОГРАФИЯ</t>
  </si>
  <si>
    <t>Другие вопросы в области образования</t>
  </si>
  <si>
    <t>Молодежная политика</t>
  </si>
  <si>
    <t>Дополнительное образование детей</t>
  </si>
  <si>
    <t>Общее образование</t>
  </si>
  <si>
    <t>Дошкольное образование</t>
  </si>
  <si>
    <t>ОБРАЗОВАНИЕ</t>
  </si>
  <si>
    <t>Другие вопросы в области охраны окружающей среды</t>
  </si>
  <si>
    <t>ОХРАНА ОКРУЖАЮЩЕЙ СРЕДЫ</t>
  </si>
  <si>
    <t>Другие вопросы в области жилищно-коммунального хозяйства</t>
  </si>
  <si>
    <t>Благоустройство</t>
  </si>
  <si>
    <t>Коммунальное хозяйство</t>
  </si>
  <si>
    <t>Жилищное хозяйство</t>
  </si>
  <si>
    <t>ЖИЛИЩНО-КОММУНАЛЬНОЕ ХОЗЯЙСТВО</t>
  </si>
  <si>
    <t>Другие вопросы в области национальной экономики</t>
  </si>
  <si>
    <t>Связь и информатика</t>
  </si>
  <si>
    <t>Транспорт</t>
  </si>
  <si>
    <t>Сельское хозяйство и рыболовство</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</si>
  <si>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</si>
  <si>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</si>
  <si>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</si>
  <si>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Защита населения и территории от чрезвычайных ситуаций природного и техногенного характера, гражданская оборона</t>
  </si>
  <si>
    <t>Органы юстиции</t>
  </si>
  <si>
    <t>НАЦИОНАЛЬНАЯ БЕЗОПАСНОСТЬ И ПРАВООХРАНИТЕЛЬНАЯ ДЕЯТЕЛЬНОСТЬ</t>
  </si>
  <si>
    <t>Другие общегосударственные вопросы</t>
  </si>
  <si>
    <t>Резервные фонды</t>
  </si>
  <si>
    <t>Обеспечение деятельности финансовых, налоговых и таможенных органов и органов финансового (финансово-бюджетного) надзора</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</si>
  <si>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</si>
  <si>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</si>
  <si>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</si>
  <si>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</si>
  <si>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ОБЩЕГОСУДАРСТВЕННЫЕ ВОПРОСЫ</t>
  </si>
  <si>
    <t>ПР</t>
  </si>
  <si>
    <t>РЗ</t>
  </si>
  <si>
    <t>Наименование</t>
  </si>
  <si>
    <t>Пояснения отклонений фактических значений от первоначального плана (+,-) 5%</t>
  </si>
  <si>
    <t>План по решению Думы г.Урай от 20.12.2018 №80 (первоначальный план на 2019 год)</t>
  </si>
  <si>
    <t>План на год (уточненный)  2019 год</t>
  </si>
  <si>
    <t xml:space="preserve">Исполнено на 01.01.2020 </t>
  </si>
  <si>
    <t>% исполнения к первонач.утвержденному плану на 2019 год</t>
  </si>
  <si>
    <t>% исполнения к уточненному плану на 2019 год</t>
  </si>
  <si>
    <t xml:space="preserve">Дорожное хозяйство </t>
  </si>
  <si>
    <t>в том числе дорожный фонд</t>
  </si>
  <si>
    <t>(тыс.руб.)</t>
  </si>
  <si>
    <t>Выделены дополнительные средства ОБ на выплату заработной платы и начислений на нее (поощрение муниципальной управленческой команды в 2019 году)</t>
  </si>
  <si>
    <t>Расходование средств Резервного фонда администрации города Урай осуществляется по другим разделам, подразделам функциональной классификации расходов бюджета. В течение года из резервного фонда администрации г.Урай выделялись средства  на финансовое обеспечение непредвиденных расходов, необходимость в которых возникла после принятия бюджета городского округа на соответствующий финансовый год (исполнения решения суда )</t>
  </si>
  <si>
    <t>Увеличение ассигнований на содержание объектов муниципальной казны. Увеличение объема субсидии ОБ на организацию предоставления государственных услуг в многофункциональном центре (рост количества оказываемых государственных услуг)</t>
  </si>
  <si>
    <t>Увеличение объема субвенции ФБ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</si>
  <si>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Уменьшение бюджетных ассигнований в связи с передачей полномочий по обеспечению функционирования и развития стационарных систем фото-видеофиксации нарушений ПДД на автомобильных дорогах общего пользования местного значения Депдорхозу Югры с реализацией полномочий за счет средств дорожного фонда</t>
  </si>
  <si>
    <t>Предоставлена субсидия из средств МБ ОАО «Агроника» на возмещение фактически произведенных и документально подтвержденных затрат на приобретение ветеринарных и биологических препаратов, упаковочных материалов для молока и молокопродуктов. Увеличение объема субвенции ОБ на поддержку животноводства, переработку и реализацию продукции животноводства</t>
  </si>
  <si>
    <t>Уменьшение ассигнований по содействию трудоустройству граждан (не занятых трудовой деятельностью и безработных граждан (общественные работы) и временное трудоустройство не занятых трудовой деятельностью и безработных граждан, испытывающих трудности в поиске работы (оплата произведена за фактически отработанное время и по факту заключенных договоров)</t>
  </si>
  <si>
    <t>Увеличение ассигнований на организацию транспортного обслуживания населения на городских автобусных маршрутах, речная переправа</t>
  </si>
  <si>
    <t>Увеличение ассигнований на оказание услуг по модернизации ПО АС"Бюджет"</t>
  </si>
  <si>
    <t>Уменьшение ассигнований (перераспределение средств) в результате экономии по факту выполненных работ по подготовке и предоставлению земельных участков (кадастровые работы), оценка объектов оценки</t>
  </si>
  <si>
    <t>Выделены средства на реконструкцию нежилого здания детской поликлиники под жилой дом со встроенными помещениями (в рамках Соглашения о сотрудничестве между Правительством ХМАО - Югры и ПАО "Нефтяная компания "ЛУКОЙЛ", в том числе за счет остатков прошлых лет). Увеличен объем субсидии ОБ для реализации полномочий в области строительства, градостроительной деятельности и жилищных отношений (выкуп жилья), предусмотрена доля софинансирования местного бюджета</t>
  </si>
  <si>
    <t xml:space="preserve">Уменьшение ассигнований ОБ+МБ (согласно акта проверки счетной палаты ХМАО) на строительство объектов инженерной инфраструктуры на территориях, предназначенных для жилищного строительства. Кроме того, уточнение программы реализации мероприятия по техническому обслуживанию и очистке систем водоотведения и дренажных труб уточнение программы и соответственно классификации расходов </t>
  </si>
  <si>
    <t>Увеличение ассигнований на текущее содержание МКУ "УМТО" (ГСМ) , проведение ремонта в нежилых помещениях, расположенных по адресам: микрорайон Западный, дом 16, микрорайон 3,дом 19, коммунальные услуги по содержанию объектов в связи с высвобождением и переездом в КИЦ, ремонт автомобиля FORD-222700 (поломка двигателя)</t>
  </si>
  <si>
    <t>Выделены средства на ремонт здания МБУ ДО "Центр молодежи и дополнительного образования" по устранению предписания Роспотребнадзора, устранение несоответствия требований антитеррористической безопасности на объектах образования. Кроме того, уточнение бюджетной классификации по реализации ПФДО.</t>
  </si>
  <si>
    <t>Уменьшение ассигнований в связи с уточнением бюджетной классификации по реализации ПФДО.</t>
  </si>
  <si>
    <t xml:space="preserve">Выделены средства на оказание финансовой помощи на организацию и проведение  мероприятий в рамках финансирования наказов избирателей депутатам Думы Ханты-Мансийского автономного округа - Югры.Увеличение ассигнований в связи с уточнением целевого показателя среднемесячной заработной платы работников МАУ "Культура" (с 60 687,0 рублей до 64 124,3 рублей). Выделены средства на приобретение экспозиционного оборудования для создания композиции Музея истории города Урай (в рамках Соглашения о сотрудничестве между Правительством ХМАО - Югры и ПАО "Нефтяная компания "ЛУКОЙЛ" за счет остатков прошлых лет). </t>
  </si>
  <si>
    <t>Увеличение объема субвенции ОБ в целях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(дошкольные учреждения) (в связи с уточнением среднегодового количества обучающихся (воспитанников), а также с изменением численности обучающихся по видам образовательных программ ), в том числе в связи с уточнением целевого показателя среднемесячной заработной платы работников дошкольных организаций (с 54 149,9 рублей до 55 671,5 рублей). Кроме того, выделены дополнительно средства на устранение несоответствия требований антитеррористической безопасности на объектах образования (монтаж охранной сигнализации, модернизация видеонаблюдения, ремонт ворот) объекты образования. Выделены средства на оказание финансовой помощи на организацию и проведение  мероприятий в рамках финансирования наказов избирателей депутатам Думы Ханты-Мансийского автономного округа - Югры.</t>
  </si>
  <si>
    <t>Увеличение ассигнований МБ в связи с отменой на уровне автономного округа с 01.01.2019 субсидии на организацию питания обучающихся в общеобразовательных организациях, муниципальным образованием принято решение о финансировании оплаты питания не льготной категории обучающихся из расчета 20 рублей в день и двухразового питания кадетов на условиях софинансирования из местного бюджета. Внедрение системы автоматизации учета питания в 6 школах города. Выделены средства на оказание финансовой помощи на организацию и проведение  мероприятий в рамках финансирования наказов избирателей депутатам Думы Ханты-Мансийского автономного округа - Югры.</t>
  </si>
  <si>
    <t>Уменьшение ассигнований ОБ на осуществление переданных полномочий по организации осуществления мероприятий по проведению дезинсекции и дератизации в ХМАО-Югре</t>
  </si>
  <si>
    <t>Увеличение ассигнований ОБ на предоставлениежилых помещений детям -сиротам и детям, оставшимся без попечения родителей, лицам из их числа по договорам найма специализированных жилых помещений</t>
  </si>
  <si>
    <t>Уменьшение ассигнований в связи с оплатой расходов согласно фактических затрат</t>
  </si>
  <si>
    <t xml:space="preserve">Увеличен объем средств на выплату возмещений за жилые помещения в рамках соглашений, заключенных с собственниками изымаемых жилых помещений. Увеличение объема субсидии на реализацию мероприятий по обеспечению жильем молодых семей </t>
  </si>
  <si>
    <t>Сведения о фактически произведенных расходах бюджета городского округа город Урай по разделам и подразделам  классификации расходов бюджета за 2019 год в сравнении с первоначально утвержденным решением о бюджете и с уточненными значениями с учетом внесенных изменений</t>
  </si>
  <si>
    <t>Увеличение ассигнований на организацию электроснабжения сетей уличного освещения (изменение ставки налога НДС с 01.01.2019, величины нерегулируемого тарифа на электроэнергию и увеличение количества новогодней иллюминации). Кроме того, дополнительно выделены средства на строительство внутриквартальных проездов и площадок в микрорайонах города (благоустройство территории в районе пересечения ул.Узбекистанская, ул.Космонавтов, граничащая с жилыми домами №№71,72 мкр. 1А), а так же продолжено освоение переходящих контрактов 2018 года в рамках выполнения работ по благоустройству территорий города.</t>
  </si>
  <si>
    <t>Увеличение ассигнований, обусловленных сроком исполнения обязательств (переходящие контракты 2018 года) по выполнению работ по разработке лесохозяйственного регламента на городские леса муниципального образования городской округ город Урай, разработке генеральной схемы очистки территории  муниципального образования городской округ город Урай. Кроме того, были выделены дополнительные средства на ликвидацию несанкционированных свалок, причиняющих ущерб окружающей среде</t>
  </si>
  <si>
    <t>Уменьшение ассигнований МБ в связи с уточнением получателей пенсионного обеспечения</t>
  </si>
  <si>
    <t>Увеличение ассигнований МБ в связи с увеличением объема услуг в области образования, физической культуры и спорта (реализация мероприятий "дорожная карта" по поддержке доступа немуниципальных организаций (коммерческих, некоммерческих) к предоставлению услуг в социальной сфере в городе Урай на 2016-2020 годы)</t>
  </si>
  <si>
    <t xml:space="preserve">Средств, были предусмотрены на обслуживание муниципального долга на случай привлечения кредитов на покрытие дефицита и кассового разрыва, возникающего при исполнении бюджета, в том числе на обеспечение исполнения муниципальной гарантии. В 2019 году кредитные средства не привлекались </t>
  </si>
</sst>
</file>

<file path=xl/styles.xml><?xml version="1.0" encoding="utf-8"?>
<styleSheet xmlns="http://schemas.openxmlformats.org/spreadsheetml/2006/main">
  <numFmts count="9">
    <numFmt numFmtId="164" formatCode="#,##0.0;[Red]\-#,##0.0;0.0"/>
    <numFmt numFmtId="165" formatCode="00"/>
    <numFmt numFmtId="166" formatCode="0000"/>
    <numFmt numFmtId="167" formatCode="_-* #,##0.00_р_._-;\-* #,##0.00_р_._-;_-* &quot;-&quot;??_р_._-;_-@_-"/>
    <numFmt numFmtId="168" formatCode="_(* #,##0.0_);_(* \(#,##0.0\);_(* &quot;-&quot;??_);_(@_)"/>
    <numFmt numFmtId="169" formatCode="#,##0.0"/>
    <numFmt numFmtId="170" formatCode="#,##0.0_ ;[Red]\-#,##0.0\ "/>
    <numFmt numFmtId="171" formatCode="0.0"/>
    <numFmt numFmtId="172" formatCode="000"/>
  </numFmts>
  <fonts count="10">
    <font>
      <sz val="11"/>
      <color theme="1"/>
      <name val="Calibri"/>
      <family val="2"/>
      <charset val="204"/>
      <scheme val="minor"/>
    </font>
    <font>
      <sz val="10"/>
      <name val="Arial"/>
      <family val="2"/>
      <charset val="204"/>
    </font>
    <font>
      <sz val="10"/>
      <name val="Arial"/>
      <family val="2"/>
      <charset val="204"/>
    </font>
    <font>
      <sz val="9"/>
      <color theme="1"/>
      <name val="Times New Roman"/>
      <family val="1"/>
      <charset val="204"/>
    </font>
    <font>
      <sz val="9"/>
      <name val="Times New Roman"/>
      <family val="1"/>
      <charset val="204"/>
    </font>
    <font>
      <sz val="10"/>
      <name val="Times New Roman"/>
      <family val="1"/>
      <charset val="204"/>
    </font>
    <font>
      <sz val="8"/>
      <name val="Times New Roman"/>
      <family val="1"/>
      <charset val="204"/>
    </font>
    <font>
      <b/>
      <sz val="10"/>
      <name val="Times New Roman"/>
      <family val="1"/>
      <charset val="204"/>
    </font>
    <font>
      <b/>
      <sz val="8"/>
      <name val="Times New Roman"/>
      <family val="1"/>
      <charset val="204"/>
    </font>
    <font>
      <b/>
      <sz val="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167" fontId="2" fillId="0" borderId="0" applyFont="0" applyFill="0" applyBorder="0" applyAlignment="0" applyProtection="0"/>
    <xf numFmtId="0" fontId="2" fillId="0" borderId="0"/>
  </cellStyleXfs>
  <cellXfs count="51">
    <xf numFmtId="0" fontId="0" fillId="0" borderId="0" xfId="0"/>
    <xf numFmtId="168" fontId="3" fillId="2" borderId="2" xfId="2" applyNumberFormat="1" applyFont="1" applyFill="1" applyBorder="1" applyAlignment="1">
      <alignment horizontal="center" vertical="center" wrapText="1"/>
    </xf>
    <xf numFmtId="0" fontId="4" fillId="0" borderId="2" xfId="3" applyFont="1" applyBorder="1" applyAlignment="1">
      <alignment horizontal="center" vertical="center" wrapText="1"/>
    </xf>
    <xf numFmtId="0" fontId="4" fillId="0" borderId="1" xfId="3" applyFont="1" applyBorder="1" applyAlignment="1" applyProtection="1">
      <alignment horizontal="center" vertical="center"/>
      <protection locked="0"/>
    </xf>
    <xf numFmtId="0" fontId="5" fillId="0" borderId="0" xfId="1" applyFont="1" applyProtection="1">
      <protection hidden="1"/>
    </xf>
    <xf numFmtId="0" fontId="5" fillId="0" borderId="0" xfId="1" applyFont="1"/>
    <xf numFmtId="0" fontId="5" fillId="0" borderId="0" xfId="1" applyNumberFormat="1" applyFont="1" applyFill="1" applyAlignment="1" applyProtection="1">
      <protection hidden="1"/>
    </xf>
    <xf numFmtId="0" fontId="6" fillId="0" borderId="0" xfId="1" applyNumberFormat="1" applyFont="1" applyFill="1" applyAlignment="1" applyProtection="1">
      <protection hidden="1"/>
    </xf>
    <xf numFmtId="0" fontId="8" fillId="0" borderId="0" xfId="1" applyNumberFormat="1" applyFont="1" applyFill="1" applyAlignment="1" applyProtection="1">
      <alignment horizontal="center"/>
      <protection hidden="1"/>
    </xf>
    <xf numFmtId="0" fontId="7" fillId="0" borderId="0" xfId="1" applyNumberFormat="1" applyFont="1" applyFill="1" applyAlignment="1" applyProtection="1">
      <alignment horizontal="center" vertical="center"/>
      <protection hidden="1"/>
    </xf>
    <xf numFmtId="0" fontId="8" fillId="0" borderId="0" xfId="1" applyNumberFormat="1" applyFont="1" applyFill="1" applyAlignment="1" applyProtection="1">
      <protection hidden="1"/>
    </xf>
    <xf numFmtId="0" fontId="8" fillId="0" borderId="0" xfId="1" applyNumberFormat="1" applyFont="1" applyFill="1" applyBorder="1" applyAlignment="1" applyProtection="1">
      <alignment horizontal="right"/>
      <protection hidden="1"/>
    </xf>
    <xf numFmtId="0" fontId="5" fillId="0" borderId="0" xfId="1" applyFont="1" applyAlignment="1">
      <alignment horizontal="center"/>
    </xf>
    <xf numFmtId="0" fontId="9" fillId="0" borderId="1" xfId="1" applyNumberFormat="1" applyFont="1" applyFill="1" applyBorder="1" applyAlignment="1" applyProtection="1">
      <alignment horizontal="center" vertical="center"/>
      <protection hidden="1"/>
    </xf>
    <xf numFmtId="166" fontId="9" fillId="0" borderId="1" xfId="1" applyNumberFormat="1" applyFont="1" applyFill="1" applyBorder="1" applyAlignment="1" applyProtection="1">
      <alignment wrapText="1"/>
      <protection hidden="1"/>
    </xf>
    <xf numFmtId="164" fontId="9" fillId="0" borderId="1" xfId="1" applyNumberFormat="1" applyFont="1" applyFill="1" applyBorder="1" applyAlignment="1" applyProtection="1">
      <protection hidden="1"/>
    </xf>
    <xf numFmtId="166" fontId="4" fillId="0" borderId="1" xfId="1" applyNumberFormat="1" applyFont="1" applyFill="1" applyBorder="1" applyAlignment="1" applyProtection="1">
      <alignment wrapText="1"/>
      <protection hidden="1"/>
    </xf>
    <xf numFmtId="164" fontId="4" fillId="0" borderId="1" xfId="1" applyNumberFormat="1" applyFont="1" applyFill="1" applyBorder="1" applyAlignment="1" applyProtection="1">
      <protection hidden="1"/>
    </xf>
    <xf numFmtId="0" fontId="4" fillId="0" borderId="1" xfId="1" applyNumberFormat="1" applyFont="1" applyFill="1" applyBorder="1" applyAlignment="1" applyProtection="1">
      <protection hidden="1"/>
    </xf>
    <xf numFmtId="0" fontId="4" fillId="0" borderId="1" xfId="1" applyNumberFormat="1" applyFont="1" applyFill="1" applyBorder="1" applyAlignment="1" applyProtection="1">
      <alignment horizontal="center" vertical="center"/>
      <protection hidden="1"/>
    </xf>
    <xf numFmtId="0" fontId="4" fillId="0" borderId="1" xfId="1" applyNumberFormat="1" applyFont="1" applyFill="1" applyBorder="1" applyAlignment="1" applyProtection="1">
      <alignment horizontal="center" vertical="center" wrapText="1"/>
      <protection hidden="1"/>
    </xf>
    <xf numFmtId="0" fontId="9" fillId="0" borderId="1" xfId="1" applyNumberFormat="1" applyFont="1" applyFill="1" applyBorder="1" applyAlignment="1" applyProtection="1">
      <protection hidden="1"/>
    </xf>
    <xf numFmtId="0" fontId="7" fillId="0" borderId="0" xfId="1" applyFont="1"/>
    <xf numFmtId="0" fontId="5" fillId="0" borderId="0" xfId="1" applyFont="1" applyAlignment="1" applyProtection="1">
      <alignment horizontal="center"/>
      <protection hidden="1"/>
    </xf>
    <xf numFmtId="0" fontId="5" fillId="0" borderId="0" xfId="1" applyNumberFormat="1" applyFont="1" applyFill="1" applyAlignment="1" applyProtection="1">
      <alignment horizontal="center"/>
      <protection hidden="1"/>
    </xf>
    <xf numFmtId="165" fontId="9" fillId="0" borderId="1" xfId="1" applyNumberFormat="1" applyFont="1" applyFill="1" applyBorder="1" applyAlignment="1" applyProtection="1">
      <alignment horizontal="center"/>
      <protection hidden="1"/>
    </xf>
    <xf numFmtId="165" fontId="4" fillId="0" borderId="1" xfId="1" applyNumberFormat="1" applyFont="1" applyFill="1" applyBorder="1" applyAlignment="1" applyProtection="1">
      <alignment horizontal="center"/>
      <protection hidden="1"/>
    </xf>
    <xf numFmtId="0" fontId="4" fillId="0" borderId="1" xfId="1" applyNumberFormat="1" applyFont="1" applyFill="1" applyBorder="1" applyAlignment="1" applyProtection="1">
      <alignment horizontal="center"/>
      <protection hidden="1"/>
    </xf>
    <xf numFmtId="0" fontId="9" fillId="0" borderId="1" xfId="1" applyNumberFormat="1" applyFont="1" applyFill="1" applyBorder="1" applyAlignment="1" applyProtection="1">
      <alignment horizontal="center"/>
      <protection hidden="1"/>
    </xf>
    <xf numFmtId="169" fontId="9" fillId="0" borderId="1" xfId="1" applyNumberFormat="1" applyFont="1" applyFill="1" applyBorder="1" applyAlignment="1" applyProtection="1">
      <alignment horizontal="center"/>
      <protection hidden="1"/>
    </xf>
    <xf numFmtId="169" fontId="4" fillId="0" borderId="1" xfId="1" applyNumberFormat="1" applyFont="1" applyFill="1" applyBorder="1" applyAlignment="1" applyProtection="1">
      <alignment horizontal="center"/>
      <protection hidden="1"/>
    </xf>
    <xf numFmtId="171" fontId="9" fillId="0" borderId="1" xfId="1" applyNumberFormat="1" applyFont="1" applyFill="1" applyBorder="1" applyAlignment="1" applyProtection="1">
      <alignment horizontal="right"/>
      <protection hidden="1"/>
    </xf>
    <xf numFmtId="171" fontId="4" fillId="0" borderId="1" xfId="1" applyNumberFormat="1" applyFont="1" applyFill="1" applyBorder="1" applyAlignment="1" applyProtection="1">
      <alignment horizontal="right"/>
      <protection hidden="1"/>
    </xf>
    <xf numFmtId="0" fontId="4" fillId="0" borderId="1" xfId="1" applyFont="1" applyBorder="1" applyAlignment="1">
      <alignment horizontal="center"/>
    </xf>
    <xf numFmtId="0" fontId="4" fillId="0" borderId="1" xfId="1" applyFont="1" applyBorder="1"/>
    <xf numFmtId="0" fontId="9" fillId="0" borderId="1" xfId="1" applyFont="1" applyBorder="1"/>
    <xf numFmtId="0" fontId="5" fillId="0" borderId="0" xfId="1" applyFont="1" applyAlignment="1">
      <alignment horizontal="right"/>
    </xf>
    <xf numFmtId="170" fontId="5" fillId="0" borderId="0" xfId="1" applyNumberFormat="1" applyFont="1"/>
    <xf numFmtId="0" fontId="4" fillId="0" borderId="1" xfId="1" applyFont="1" applyBorder="1" applyAlignment="1">
      <alignment wrapText="1"/>
    </xf>
    <xf numFmtId="169" fontId="3" fillId="0" borderId="1" xfId="3" applyNumberFormat="1" applyFont="1" applyFill="1" applyBorder="1" applyAlignment="1" applyProtection="1">
      <alignment wrapText="1"/>
      <protection locked="0"/>
    </xf>
    <xf numFmtId="0" fontId="4" fillId="0" borderId="1" xfId="1" applyFont="1" applyFill="1" applyBorder="1" applyAlignment="1">
      <alignment wrapText="1"/>
    </xf>
    <xf numFmtId="172" fontId="3" fillId="0" borderId="1" xfId="1" applyNumberFormat="1" applyFont="1" applyFill="1" applyBorder="1" applyAlignment="1" applyProtection="1">
      <alignment wrapText="1"/>
      <protection hidden="1"/>
    </xf>
    <xf numFmtId="0" fontId="3" fillId="2" borderId="1" xfId="0" applyFont="1" applyFill="1" applyBorder="1" applyAlignment="1">
      <alignment horizontal="left" vertical="center" wrapText="1"/>
    </xf>
    <xf numFmtId="0" fontId="3" fillId="2" borderId="1" xfId="0" applyNumberFormat="1" applyFont="1" applyFill="1" applyBorder="1" applyAlignment="1">
      <alignment horizontal="left" wrapText="1"/>
    </xf>
    <xf numFmtId="0" fontId="4" fillId="2" borderId="1" xfId="0" applyFont="1" applyFill="1" applyBorder="1" applyAlignment="1" applyProtection="1">
      <alignment wrapText="1"/>
      <protection locked="0"/>
    </xf>
    <xf numFmtId="0" fontId="4" fillId="2" borderId="1" xfId="1" applyNumberFormat="1" applyFont="1" applyFill="1" applyBorder="1" applyAlignment="1">
      <alignment wrapText="1"/>
    </xf>
    <xf numFmtId="0" fontId="4" fillId="2" borderId="1" xfId="1" applyFont="1" applyFill="1" applyBorder="1" applyAlignment="1">
      <alignment wrapText="1"/>
    </xf>
    <xf numFmtId="0" fontId="4" fillId="0" borderId="1" xfId="1" applyNumberFormat="1" applyFont="1" applyBorder="1" applyAlignment="1">
      <alignment wrapText="1"/>
    </xf>
    <xf numFmtId="0" fontId="3" fillId="3" borderId="3" xfId="0" applyFont="1" applyFill="1" applyBorder="1" applyAlignment="1">
      <alignment horizontal="left" wrapText="1"/>
    </xf>
    <xf numFmtId="0" fontId="8" fillId="0" borderId="0" xfId="1" applyNumberFormat="1" applyFont="1" applyFill="1" applyAlignment="1" applyProtection="1">
      <alignment horizontal="center"/>
      <protection hidden="1"/>
    </xf>
    <xf numFmtId="0" fontId="7" fillId="0" borderId="0" xfId="1" applyNumberFormat="1" applyFont="1" applyFill="1" applyAlignment="1" applyProtection="1">
      <alignment horizontal="center" wrapText="1"/>
      <protection hidden="1"/>
    </xf>
  </cellXfs>
  <cellStyles count="4">
    <cellStyle name="Обычный" xfId="0" builtinId="0"/>
    <cellStyle name="Обычный 2" xfId="1"/>
    <cellStyle name="Обычный 2 2" xfId="3"/>
    <cellStyle name="Финансов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showGridLines="0" tabSelected="1" topLeftCell="A41" zoomScale="90" zoomScaleNormal="90" workbookViewId="0">
      <selection activeCell="H63" sqref="H63"/>
    </sheetView>
  </sheetViews>
  <sheetFormatPr defaultColWidth="9.140625" defaultRowHeight="12.75"/>
  <cols>
    <col min="1" max="1" width="59.28515625" style="5" customWidth="1"/>
    <col min="2" max="3" width="8.140625" style="12" customWidth="1"/>
    <col min="4" max="4" width="20.42578125" style="12" customWidth="1"/>
    <col min="5" max="5" width="12.140625" style="5" customWidth="1"/>
    <col min="6" max="6" width="11.42578125" style="5" customWidth="1"/>
    <col min="7" max="7" width="13.5703125" style="5" customWidth="1"/>
    <col min="8" max="8" width="14.5703125" style="5" customWidth="1"/>
    <col min="9" max="9" width="69.7109375" style="5" customWidth="1"/>
    <col min="10" max="10" width="14.7109375" style="5" customWidth="1"/>
    <col min="11" max="245" width="9.140625" style="5" customWidth="1"/>
    <col min="246" max="16384" width="9.140625" style="5"/>
  </cols>
  <sheetData>
    <row r="1" spans="1:10" ht="12" customHeight="1">
      <c r="A1" s="6"/>
      <c r="B1" s="24"/>
      <c r="C1" s="24"/>
      <c r="D1" s="24"/>
      <c r="E1" s="6"/>
      <c r="F1" s="6"/>
      <c r="G1" s="6"/>
      <c r="H1" s="6"/>
    </row>
    <row r="2" spans="1:10" ht="30.75" customHeight="1">
      <c r="A2" s="50" t="s">
        <v>82</v>
      </c>
      <c r="B2" s="50"/>
      <c r="C2" s="50"/>
      <c r="D2" s="50"/>
      <c r="E2" s="50"/>
      <c r="F2" s="50"/>
      <c r="G2" s="50"/>
      <c r="H2" s="50"/>
      <c r="I2" s="50"/>
    </row>
    <row r="3" spans="1:10" ht="12" customHeight="1">
      <c r="A3" s="7"/>
      <c r="B3" s="49"/>
      <c r="C3" s="49"/>
      <c r="D3" s="49"/>
      <c r="E3" s="49"/>
      <c r="F3" s="49"/>
      <c r="G3" s="8"/>
      <c r="H3" s="7"/>
    </row>
    <row r="4" spans="1:10" ht="12.75" customHeight="1">
      <c r="A4" s="9"/>
      <c r="B4" s="9"/>
      <c r="C4" s="9"/>
      <c r="D4" s="9"/>
      <c r="E4" s="9"/>
      <c r="F4" s="9"/>
      <c r="G4" s="9"/>
      <c r="H4" s="9"/>
    </row>
    <row r="5" spans="1:10" ht="11.25" customHeight="1">
      <c r="A5" s="10"/>
      <c r="B5" s="8"/>
      <c r="C5" s="8"/>
      <c r="D5" s="8"/>
      <c r="E5" s="10"/>
      <c r="F5" s="11"/>
      <c r="G5" s="11"/>
      <c r="H5" s="11"/>
      <c r="I5" s="36" t="s">
        <v>59</v>
      </c>
    </row>
    <row r="6" spans="1:10" ht="49.5" customHeight="1">
      <c r="A6" s="13" t="s">
        <v>50</v>
      </c>
      <c r="B6" s="13" t="s">
        <v>49</v>
      </c>
      <c r="C6" s="13" t="s">
        <v>48</v>
      </c>
      <c r="D6" s="1" t="s">
        <v>52</v>
      </c>
      <c r="E6" s="2" t="s">
        <v>53</v>
      </c>
      <c r="F6" s="2" t="s">
        <v>54</v>
      </c>
      <c r="G6" s="2" t="s">
        <v>55</v>
      </c>
      <c r="H6" s="2" t="s">
        <v>56</v>
      </c>
      <c r="I6" s="3" t="s">
        <v>51</v>
      </c>
    </row>
    <row r="7" spans="1:10">
      <c r="A7" s="19">
        <v>1</v>
      </c>
      <c r="B7" s="19">
        <v>2</v>
      </c>
      <c r="C7" s="19">
        <v>3</v>
      </c>
      <c r="D7" s="19">
        <v>4</v>
      </c>
      <c r="E7" s="20">
        <v>5</v>
      </c>
      <c r="F7" s="20">
        <v>6</v>
      </c>
      <c r="G7" s="20">
        <v>7</v>
      </c>
      <c r="H7" s="20">
        <v>8</v>
      </c>
      <c r="I7" s="33">
        <v>9</v>
      </c>
    </row>
    <row r="8" spans="1:10" ht="12.75" customHeight="1">
      <c r="A8" s="14" t="s">
        <v>47</v>
      </c>
      <c r="B8" s="25">
        <v>1</v>
      </c>
      <c r="C8" s="25"/>
      <c r="D8" s="29">
        <f>SUM(D9:D15)</f>
        <v>305574.2</v>
      </c>
      <c r="E8" s="15">
        <f>SUM(E9:E15)</f>
        <v>307364.69999999995</v>
      </c>
      <c r="F8" s="15">
        <f>SUM(F9:F15)</f>
        <v>303613.89999999997</v>
      </c>
      <c r="G8" s="15">
        <f>F8/D8*100</f>
        <v>99.358486416719714</v>
      </c>
      <c r="H8" s="31">
        <f>F8/E8*100</f>
        <v>98.779690706187154</v>
      </c>
      <c r="I8" s="34"/>
    </row>
    <row r="9" spans="1:10" ht="32.25" customHeight="1">
      <c r="A9" s="16" t="s">
        <v>46</v>
      </c>
      <c r="B9" s="26">
        <v>1</v>
      </c>
      <c r="C9" s="26">
        <v>2</v>
      </c>
      <c r="D9" s="30">
        <v>22809.3</v>
      </c>
      <c r="E9" s="17">
        <v>23264.799999999999</v>
      </c>
      <c r="F9" s="17">
        <v>23171.4</v>
      </c>
      <c r="G9" s="17">
        <f t="shared" ref="G9:G58" si="0">F9/D9*100</f>
        <v>101.5875103576173</v>
      </c>
      <c r="H9" s="32">
        <f t="shared" ref="H9:H58" si="1">F9/E9*100</f>
        <v>99.598535126027315</v>
      </c>
      <c r="I9" s="38" t="s">
        <v>60</v>
      </c>
      <c r="J9" s="37"/>
    </row>
    <row r="10" spans="1:10" ht="42.75" customHeight="1">
      <c r="A10" s="16" t="s">
        <v>45</v>
      </c>
      <c r="B10" s="26">
        <v>1</v>
      </c>
      <c r="C10" s="26">
        <v>3</v>
      </c>
      <c r="D10" s="30">
        <v>16646</v>
      </c>
      <c r="E10" s="17">
        <v>16643.599999999999</v>
      </c>
      <c r="F10" s="17">
        <v>16630.2</v>
      </c>
      <c r="G10" s="17">
        <f t="shared" si="0"/>
        <v>99.905082302054552</v>
      </c>
      <c r="H10" s="32">
        <f t="shared" si="1"/>
        <v>99.919488572183909</v>
      </c>
      <c r="I10" s="34"/>
      <c r="J10" s="37"/>
    </row>
    <row r="11" spans="1:10" ht="53.25" customHeight="1">
      <c r="A11" s="16" t="s">
        <v>44</v>
      </c>
      <c r="B11" s="26">
        <v>1</v>
      </c>
      <c r="C11" s="26">
        <v>4</v>
      </c>
      <c r="D11" s="30">
        <v>174945.6</v>
      </c>
      <c r="E11" s="17">
        <v>177562.8</v>
      </c>
      <c r="F11" s="17">
        <v>175984.4</v>
      </c>
      <c r="G11" s="17">
        <f t="shared" si="0"/>
        <v>100.59378458217869</v>
      </c>
      <c r="H11" s="32">
        <f t="shared" si="1"/>
        <v>99.111075067525405</v>
      </c>
      <c r="I11" s="38" t="s">
        <v>60</v>
      </c>
      <c r="J11" s="37"/>
    </row>
    <row r="12" spans="1:10" ht="12.75" customHeight="1">
      <c r="A12" s="16" t="s">
        <v>43</v>
      </c>
      <c r="B12" s="26">
        <v>1</v>
      </c>
      <c r="C12" s="26">
        <v>5</v>
      </c>
      <c r="D12" s="30">
        <v>9.8000000000000007</v>
      </c>
      <c r="E12" s="17">
        <v>9.8000000000000007</v>
      </c>
      <c r="F12" s="17">
        <v>9.8000000000000007</v>
      </c>
      <c r="G12" s="17">
        <f t="shared" si="0"/>
        <v>100</v>
      </c>
      <c r="H12" s="32">
        <f t="shared" si="1"/>
        <v>100</v>
      </c>
      <c r="I12" s="34"/>
      <c r="J12" s="37"/>
    </row>
    <row r="13" spans="1:10" ht="32.25" customHeight="1">
      <c r="A13" s="16" t="s">
        <v>42</v>
      </c>
      <c r="B13" s="26">
        <v>1</v>
      </c>
      <c r="C13" s="26">
        <v>6</v>
      </c>
      <c r="D13" s="30">
        <v>38724.199999999997</v>
      </c>
      <c r="E13" s="17">
        <v>38374.1</v>
      </c>
      <c r="F13" s="17">
        <v>37721</v>
      </c>
      <c r="G13" s="17">
        <f t="shared" si="0"/>
        <v>97.409371917302366</v>
      </c>
      <c r="H13" s="32">
        <f t="shared" si="1"/>
        <v>98.298070834234551</v>
      </c>
      <c r="I13" s="38" t="s">
        <v>60</v>
      </c>
      <c r="J13" s="37"/>
    </row>
    <row r="14" spans="1:10" ht="72">
      <c r="A14" s="16" t="s">
        <v>41</v>
      </c>
      <c r="B14" s="26">
        <v>1</v>
      </c>
      <c r="C14" s="26">
        <v>11</v>
      </c>
      <c r="D14" s="30">
        <v>5000</v>
      </c>
      <c r="E14" s="17">
        <v>950.6</v>
      </c>
      <c r="F14" s="17">
        <v>0</v>
      </c>
      <c r="G14" s="17">
        <f t="shared" si="0"/>
        <v>0</v>
      </c>
      <c r="H14" s="32">
        <f t="shared" si="1"/>
        <v>0</v>
      </c>
      <c r="I14" s="39" t="s">
        <v>61</v>
      </c>
      <c r="J14" s="37"/>
    </row>
    <row r="15" spans="1:10" ht="36">
      <c r="A15" s="16" t="s">
        <v>40</v>
      </c>
      <c r="B15" s="26">
        <v>1</v>
      </c>
      <c r="C15" s="26">
        <v>13</v>
      </c>
      <c r="D15" s="30">
        <v>47439.3</v>
      </c>
      <c r="E15" s="17">
        <v>50559</v>
      </c>
      <c r="F15" s="17">
        <v>50097.1</v>
      </c>
      <c r="G15" s="17">
        <f t="shared" si="0"/>
        <v>105.60252786192039</v>
      </c>
      <c r="H15" s="32">
        <f t="shared" si="1"/>
        <v>99.086413892679843</v>
      </c>
      <c r="I15" s="38" t="s">
        <v>62</v>
      </c>
      <c r="J15" s="37"/>
    </row>
    <row r="16" spans="1:10" ht="24">
      <c r="A16" s="14" t="s">
        <v>39</v>
      </c>
      <c r="B16" s="25">
        <v>3</v>
      </c>
      <c r="C16" s="25"/>
      <c r="D16" s="29">
        <f>SUM(D17:D19)</f>
        <v>34655.1</v>
      </c>
      <c r="E16" s="15">
        <f>SUM(E17:E19)</f>
        <v>34363.399999999994</v>
      </c>
      <c r="F16" s="15">
        <f>SUM(F17:F19)</f>
        <v>34268.6</v>
      </c>
      <c r="G16" s="15">
        <f t="shared" si="0"/>
        <v>98.884724037731814</v>
      </c>
      <c r="H16" s="31">
        <f t="shared" si="1"/>
        <v>99.724125086574674</v>
      </c>
      <c r="I16" s="34"/>
    </row>
    <row r="17" spans="1:10" ht="48">
      <c r="A17" s="16" t="s">
        <v>38</v>
      </c>
      <c r="B17" s="26">
        <v>3</v>
      </c>
      <c r="C17" s="26">
        <v>4</v>
      </c>
      <c r="D17" s="30">
        <v>6259</v>
      </c>
      <c r="E17" s="17">
        <v>7032.3</v>
      </c>
      <c r="F17" s="17">
        <v>7032.3</v>
      </c>
      <c r="G17" s="17">
        <f t="shared" si="0"/>
        <v>112.35500878734624</v>
      </c>
      <c r="H17" s="32">
        <f t="shared" si="1"/>
        <v>100</v>
      </c>
      <c r="I17" s="40" t="s">
        <v>63</v>
      </c>
      <c r="J17" s="37"/>
    </row>
    <row r="18" spans="1:10" ht="25.5" customHeight="1">
      <c r="A18" s="16" t="s">
        <v>37</v>
      </c>
      <c r="B18" s="26">
        <v>3</v>
      </c>
      <c r="C18" s="26">
        <v>9</v>
      </c>
      <c r="D18" s="30">
        <v>23827.7</v>
      </c>
      <c r="E18" s="17">
        <v>23927.599999999999</v>
      </c>
      <c r="F18" s="17">
        <v>23876.7</v>
      </c>
      <c r="G18" s="17">
        <f t="shared" si="0"/>
        <v>100.20564301212454</v>
      </c>
      <c r="H18" s="32">
        <f t="shared" si="1"/>
        <v>99.787274946087365</v>
      </c>
      <c r="I18" s="34"/>
      <c r="J18" s="37"/>
    </row>
    <row r="19" spans="1:10" ht="48">
      <c r="A19" s="16" t="s">
        <v>36</v>
      </c>
      <c r="B19" s="26">
        <v>3</v>
      </c>
      <c r="C19" s="26">
        <v>14</v>
      </c>
      <c r="D19" s="30">
        <v>4568.3999999999996</v>
      </c>
      <c r="E19" s="17">
        <v>3403.5</v>
      </c>
      <c r="F19" s="17">
        <v>3359.6</v>
      </c>
      <c r="G19" s="17">
        <f t="shared" si="0"/>
        <v>73.539970230277561</v>
      </c>
      <c r="H19" s="32">
        <f t="shared" si="1"/>
        <v>98.710151314822966</v>
      </c>
      <c r="I19" s="42" t="s">
        <v>64</v>
      </c>
      <c r="J19" s="37"/>
    </row>
    <row r="20" spans="1:10" ht="12.75" customHeight="1">
      <c r="A20" s="14" t="s">
        <v>35</v>
      </c>
      <c r="B20" s="25">
        <v>4</v>
      </c>
      <c r="C20" s="25"/>
      <c r="D20" s="29">
        <f>D21+D22+D23+D24+D26+D27</f>
        <v>226977.19999999998</v>
      </c>
      <c r="E20" s="29">
        <f>E21+E22+E23+E24+E26+E27</f>
        <v>253710.9</v>
      </c>
      <c r="F20" s="29">
        <f>F21+F22+F23+F24+F26+F27</f>
        <v>250890.8</v>
      </c>
      <c r="G20" s="15">
        <f t="shared" si="0"/>
        <v>110.53568376030721</v>
      </c>
      <c r="H20" s="31">
        <f t="shared" si="1"/>
        <v>98.888459266038637</v>
      </c>
      <c r="I20" s="34"/>
    </row>
    <row r="21" spans="1:10" ht="60">
      <c r="A21" s="16" t="s">
        <v>34</v>
      </c>
      <c r="B21" s="26">
        <v>4</v>
      </c>
      <c r="C21" s="26">
        <v>1</v>
      </c>
      <c r="D21" s="30">
        <v>7534.5</v>
      </c>
      <c r="E21" s="17">
        <v>6421.3</v>
      </c>
      <c r="F21" s="17">
        <v>6394.9</v>
      </c>
      <c r="G21" s="17">
        <f t="shared" si="0"/>
        <v>84.874908753069207</v>
      </c>
      <c r="H21" s="32">
        <f t="shared" si="1"/>
        <v>99.58886829769672</v>
      </c>
      <c r="I21" s="41" t="s">
        <v>66</v>
      </c>
      <c r="J21" s="37"/>
    </row>
    <row r="22" spans="1:10" ht="60">
      <c r="A22" s="16" t="s">
        <v>33</v>
      </c>
      <c r="B22" s="26">
        <v>4</v>
      </c>
      <c r="C22" s="26">
        <v>5</v>
      </c>
      <c r="D22" s="30">
        <v>25989.1</v>
      </c>
      <c r="E22" s="17">
        <v>29279.4</v>
      </c>
      <c r="F22" s="17">
        <v>29269.5</v>
      </c>
      <c r="G22" s="17">
        <f t="shared" si="0"/>
        <v>112.6222146977002</v>
      </c>
      <c r="H22" s="32">
        <f t="shared" si="1"/>
        <v>99.96618783171786</v>
      </c>
      <c r="I22" s="43" t="s">
        <v>65</v>
      </c>
      <c r="J22" s="37"/>
    </row>
    <row r="23" spans="1:10" ht="24">
      <c r="A23" s="16" t="s">
        <v>32</v>
      </c>
      <c r="B23" s="26">
        <v>4</v>
      </c>
      <c r="C23" s="26">
        <v>8</v>
      </c>
      <c r="D23" s="30">
        <v>10800</v>
      </c>
      <c r="E23" s="17">
        <v>12894.4</v>
      </c>
      <c r="F23" s="17">
        <v>12894.4</v>
      </c>
      <c r="G23" s="17">
        <f t="shared" si="0"/>
        <v>119.39259259259258</v>
      </c>
      <c r="H23" s="32">
        <f t="shared" si="1"/>
        <v>100</v>
      </c>
      <c r="I23" s="38" t="s">
        <v>67</v>
      </c>
      <c r="J23" s="37"/>
    </row>
    <row r="24" spans="1:10" ht="12.75" customHeight="1">
      <c r="A24" s="16" t="s">
        <v>57</v>
      </c>
      <c r="B24" s="26">
        <v>4</v>
      </c>
      <c r="C24" s="26">
        <v>9</v>
      </c>
      <c r="D24" s="30">
        <v>109985.3</v>
      </c>
      <c r="E24" s="17">
        <v>132276.6</v>
      </c>
      <c r="F24" s="17">
        <v>130818.5</v>
      </c>
      <c r="G24" s="17">
        <f t="shared" si="0"/>
        <v>118.9418040410855</v>
      </c>
      <c r="H24" s="32">
        <f t="shared" si="1"/>
        <v>98.897688631246936</v>
      </c>
      <c r="I24" s="34"/>
      <c r="J24" s="37"/>
    </row>
    <row r="25" spans="1:10" ht="12.75" customHeight="1">
      <c r="A25" s="16" t="s">
        <v>58</v>
      </c>
      <c r="B25" s="26">
        <v>4</v>
      </c>
      <c r="C25" s="26">
        <v>9</v>
      </c>
      <c r="D25" s="30">
        <v>56995.4</v>
      </c>
      <c r="E25" s="17">
        <v>64513.3</v>
      </c>
      <c r="F25" s="17">
        <v>64513.3</v>
      </c>
      <c r="G25" s="17">
        <f t="shared" si="0"/>
        <v>113.19036273102742</v>
      </c>
      <c r="H25" s="32">
        <f t="shared" si="1"/>
        <v>100</v>
      </c>
      <c r="I25" s="34"/>
      <c r="J25" s="37"/>
    </row>
    <row r="26" spans="1:10" ht="12.75" customHeight="1">
      <c r="A26" s="16" t="s">
        <v>31</v>
      </c>
      <c r="B26" s="26">
        <v>4</v>
      </c>
      <c r="C26" s="26">
        <v>10</v>
      </c>
      <c r="D26" s="30">
        <v>6304.3</v>
      </c>
      <c r="E26" s="17">
        <v>7004.3</v>
      </c>
      <c r="F26" s="17">
        <v>6955.2</v>
      </c>
      <c r="G26" s="17">
        <f t="shared" si="0"/>
        <v>110.32469901495803</v>
      </c>
      <c r="H26" s="32">
        <f t="shared" si="1"/>
        <v>99.299002041603018</v>
      </c>
      <c r="I26" s="34" t="s">
        <v>68</v>
      </c>
      <c r="J26" s="37"/>
    </row>
    <row r="27" spans="1:10" ht="39.75" customHeight="1">
      <c r="A27" s="16" t="s">
        <v>30</v>
      </c>
      <c r="B27" s="26">
        <v>4</v>
      </c>
      <c r="C27" s="26">
        <v>12</v>
      </c>
      <c r="D27" s="30">
        <v>66364</v>
      </c>
      <c r="E27" s="17">
        <v>65834.899999999994</v>
      </c>
      <c r="F27" s="17">
        <v>64558.3</v>
      </c>
      <c r="G27" s="17">
        <f t="shared" si="0"/>
        <v>97.279097100837802</v>
      </c>
      <c r="H27" s="32">
        <f t="shared" si="1"/>
        <v>98.060906905000252</v>
      </c>
      <c r="I27" s="38" t="s">
        <v>69</v>
      </c>
      <c r="J27" s="37"/>
    </row>
    <row r="28" spans="1:10" ht="12.75" customHeight="1">
      <c r="A28" s="14" t="s">
        <v>29</v>
      </c>
      <c r="B28" s="25">
        <v>5</v>
      </c>
      <c r="C28" s="25"/>
      <c r="D28" s="29">
        <f>SUM(D29:D32)</f>
        <v>416601.5</v>
      </c>
      <c r="E28" s="15">
        <f>SUM(E29:E32)</f>
        <v>1176351.1000000001</v>
      </c>
      <c r="F28" s="15">
        <f>SUM(F29:F32)</f>
        <v>945822.7</v>
      </c>
      <c r="G28" s="15">
        <f t="shared" si="0"/>
        <v>227.03295595431126</v>
      </c>
      <c r="H28" s="31">
        <f t="shared" si="1"/>
        <v>80.403095640408708</v>
      </c>
      <c r="I28" s="34"/>
    </row>
    <row r="29" spans="1:10" ht="72">
      <c r="A29" s="16" t="s">
        <v>28</v>
      </c>
      <c r="B29" s="26">
        <v>5</v>
      </c>
      <c r="C29" s="26">
        <v>1</v>
      </c>
      <c r="D29" s="30">
        <v>54483.4</v>
      </c>
      <c r="E29" s="17">
        <v>754156.1</v>
      </c>
      <c r="F29" s="17">
        <v>550010.4</v>
      </c>
      <c r="G29" s="17">
        <f t="shared" si="0"/>
        <v>1009.5008754960226</v>
      </c>
      <c r="H29" s="32">
        <f t="shared" si="1"/>
        <v>72.930577635054604</v>
      </c>
      <c r="I29" s="44" t="s">
        <v>70</v>
      </c>
      <c r="J29" s="37"/>
    </row>
    <row r="30" spans="1:10" ht="63" customHeight="1">
      <c r="A30" s="16" t="s">
        <v>27</v>
      </c>
      <c r="B30" s="26">
        <v>5</v>
      </c>
      <c r="C30" s="26">
        <v>2</v>
      </c>
      <c r="D30" s="30">
        <v>137795.5</v>
      </c>
      <c r="E30" s="17">
        <v>128996.9</v>
      </c>
      <c r="F30" s="17">
        <v>120579.1</v>
      </c>
      <c r="G30" s="17">
        <f t="shared" si="0"/>
        <v>87.50583291907212</v>
      </c>
      <c r="H30" s="32">
        <f t="shared" si="1"/>
        <v>93.474416827071053</v>
      </c>
      <c r="I30" s="45" t="s">
        <v>71</v>
      </c>
      <c r="J30" s="37"/>
    </row>
    <row r="31" spans="1:10" ht="96" customHeight="1">
      <c r="A31" s="16" t="s">
        <v>26</v>
      </c>
      <c r="B31" s="26">
        <v>5</v>
      </c>
      <c r="C31" s="26">
        <v>3</v>
      </c>
      <c r="D31" s="30">
        <v>126708.9</v>
      </c>
      <c r="E31" s="17">
        <v>187455.3</v>
      </c>
      <c r="F31" s="17">
        <v>171009.2</v>
      </c>
      <c r="G31" s="17">
        <f t="shared" si="0"/>
        <v>134.96226389780043</v>
      </c>
      <c r="H31" s="32">
        <f t="shared" si="1"/>
        <v>91.226655101242812</v>
      </c>
      <c r="I31" s="44" t="s">
        <v>83</v>
      </c>
      <c r="J31" s="37"/>
    </row>
    <row r="32" spans="1:10" ht="60">
      <c r="A32" s="16" t="s">
        <v>25</v>
      </c>
      <c r="B32" s="26">
        <v>5</v>
      </c>
      <c r="C32" s="26">
        <v>5</v>
      </c>
      <c r="D32" s="30">
        <v>97613.7</v>
      </c>
      <c r="E32" s="17">
        <v>105742.8</v>
      </c>
      <c r="F32" s="17">
        <v>104224</v>
      </c>
      <c r="G32" s="17">
        <f t="shared" si="0"/>
        <v>106.77189779713299</v>
      </c>
      <c r="H32" s="32">
        <f t="shared" si="1"/>
        <v>98.56368471423113</v>
      </c>
      <c r="I32" s="46" t="s">
        <v>72</v>
      </c>
      <c r="J32" s="37"/>
    </row>
    <row r="33" spans="1:10" ht="12.75" customHeight="1">
      <c r="A33" s="14" t="s">
        <v>24</v>
      </c>
      <c r="B33" s="25">
        <v>6</v>
      </c>
      <c r="C33" s="25"/>
      <c r="D33" s="29">
        <f>SUM(D34)</f>
        <v>858.1</v>
      </c>
      <c r="E33" s="15">
        <f>E34</f>
        <v>2186.1</v>
      </c>
      <c r="F33" s="15">
        <f>F34</f>
        <v>2185.8000000000002</v>
      </c>
      <c r="G33" s="15">
        <f t="shared" si="0"/>
        <v>254.72555646195082</v>
      </c>
      <c r="H33" s="31">
        <f t="shared" si="1"/>
        <v>99.9862769315219</v>
      </c>
      <c r="I33" s="34"/>
    </row>
    <row r="34" spans="1:10" ht="84.75" customHeight="1">
      <c r="A34" s="16" t="s">
        <v>23</v>
      </c>
      <c r="B34" s="26">
        <v>6</v>
      </c>
      <c r="C34" s="26">
        <v>5</v>
      </c>
      <c r="D34" s="30">
        <v>858.1</v>
      </c>
      <c r="E34" s="17">
        <v>2186.1</v>
      </c>
      <c r="F34" s="17">
        <v>2185.8000000000002</v>
      </c>
      <c r="G34" s="17">
        <f t="shared" si="0"/>
        <v>254.72555646195082</v>
      </c>
      <c r="H34" s="32">
        <f t="shared" si="1"/>
        <v>99.9862769315219</v>
      </c>
      <c r="I34" s="38" t="s">
        <v>84</v>
      </c>
      <c r="J34" s="37"/>
    </row>
    <row r="35" spans="1:10" ht="12.75" customHeight="1">
      <c r="A35" s="14" t="s">
        <v>22</v>
      </c>
      <c r="B35" s="25">
        <v>7</v>
      </c>
      <c r="C35" s="25"/>
      <c r="D35" s="29">
        <f>SUM(D36:D40)</f>
        <v>1645128.2999999998</v>
      </c>
      <c r="E35" s="15">
        <f>SUM(E36:E40)</f>
        <v>1700955.6999999997</v>
      </c>
      <c r="F35" s="15">
        <f>SUM(F36:F40)</f>
        <v>1689007.7</v>
      </c>
      <c r="G35" s="15">
        <f t="shared" si="0"/>
        <v>102.66723270154677</v>
      </c>
      <c r="H35" s="31">
        <f t="shared" si="1"/>
        <v>99.297571359442244</v>
      </c>
      <c r="I35" s="34"/>
    </row>
    <row r="36" spans="1:10" ht="171" customHeight="1">
      <c r="A36" s="16" t="s">
        <v>21</v>
      </c>
      <c r="B36" s="26">
        <v>7</v>
      </c>
      <c r="C36" s="26">
        <v>1</v>
      </c>
      <c r="D36" s="30">
        <v>599290.6</v>
      </c>
      <c r="E36" s="17">
        <v>635176.1</v>
      </c>
      <c r="F36" s="17">
        <v>635176.1</v>
      </c>
      <c r="G36" s="17">
        <f t="shared" si="0"/>
        <v>105.98799647449835</v>
      </c>
      <c r="H36" s="32">
        <f t="shared" si="1"/>
        <v>100</v>
      </c>
      <c r="I36" s="47" t="s">
        <v>76</v>
      </c>
      <c r="J36" s="37"/>
    </row>
    <row r="37" spans="1:10" ht="108" customHeight="1">
      <c r="A37" s="16" t="s">
        <v>20</v>
      </c>
      <c r="B37" s="26">
        <v>7</v>
      </c>
      <c r="C37" s="26">
        <v>2</v>
      </c>
      <c r="D37" s="30">
        <v>695589.2</v>
      </c>
      <c r="E37" s="17">
        <v>704637.2</v>
      </c>
      <c r="F37" s="17">
        <v>702310.3</v>
      </c>
      <c r="G37" s="17">
        <f t="shared" si="0"/>
        <v>100.96624559438246</v>
      </c>
      <c r="H37" s="32">
        <f t="shared" si="1"/>
        <v>99.669773324485291</v>
      </c>
      <c r="I37" s="38" t="s">
        <v>77</v>
      </c>
      <c r="J37" s="37"/>
    </row>
    <row r="38" spans="1:10" ht="26.25" customHeight="1">
      <c r="A38" s="16" t="s">
        <v>19</v>
      </c>
      <c r="B38" s="26">
        <v>7</v>
      </c>
      <c r="C38" s="26">
        <v>3</v>
      </c>
      <c r="D38" s="30">
        <v>276771</v>
      </c>
      <c r="E38" s="17">
        <v>253397.8</v>
      </c>
      <c r="F38" s="17">
        <v>244214.8</v>
      </c>
      <c r="G38" s="17">
        <f t="shared" si="0"/>
        <v>88.237134670901213</v>
      </c>
      <c r="H38" s="32">
        <f t="shared" si="1"/>
        <v>96.376053777893887</v>
      </c>
      <c r="I38" s="38" t="s">
        <v>74</v>
      </c>
      <c r="J38" s="37"/>
    </row>
    <row r="39" spans="1:10" ht="12.75" customHeight="1">
      <c r="A39" s="16" t="s">
        <v>18</v>
      </c>
      <c r="B39" s="26">
        <v>7</v>
      </c>
      <c r="C39" s="26">
        <v>7</v>
      </c>
      <c r="D39" s="30">
        <v>24346.400000000001</v>
      </c>
      <c r="E39" s="17">
        <v>23627.200000000001</v>
      </c>
      <c r="F39" s="17">
        <v>23616</v>
      </c>
      <c r="G39" s="17">
        <f t="shared" si="0"/>
        <v>96.999967140932526</v>
      </c>
      <c r="H39" s="32">
        <f t="shared" si="1"/>
        <v>99.952597006839568</v>
      </c>
      <c r="I39" s="34"/>
      <c r="J39" s="37"/>
    </row>
    <row r="40" spans="1:10" ht="48">
      <c r="A40" s="16" t="s">
        <v>17</v>
      </c>
      <c r="B40" s="26">
        <v>7</v>
      </c>
      <c r="C40" s="26">
        <v>9</v>
      </c>
      <c r="D40" s="30">
        <v>49131.1</v>
      </c>
      <c r="E40" s="17">
        <v>84117.4</v>
      </c>
      <c r="F40" s="17">
        <v>83690.5</v>
      </c>
      <c r="G40" s="17">
        <f t="shared" si="0"/>
        <v>170.34118918566855</v>
      </c>
      <c r="H40" s="32">
        <f t="shared" si="1"/>
        <v>99.492495012922419</v>
      </c>
      <c r="I40" s="38" t="s">
        <v>73</v>
      </c>
      <c r="J40" s="37"/>
    </row>
    <row r="41" spans="1:10" ht="12.75" customHeight="1">
      <c r="A41" s="14" t="s">
        <v>16</v>
      </c>
      <c r="B41" s="25">
        <v>8</v>
      </c>
      <c r="C41" s="25"/>
      <c r="D41" s="29">
        <f>SUM(D42:D43)</f>
        <v>164813.20000000001</v>
      </c>
      <c r="E41" s="15">
        <f>E42+E43</f>
        <v>195510.30000000002</v>
      </c>
      <c r="F41" s="15">
        <f>F42+F43</f>
        <v>195510.30000000002</v>
      </c>
      <c r="G41" s="15">
        <f t="shared" si="0"/>
        <v>118.62538922853267</v>
      </c>
      <c r="H41" s="31">
        <f t="shared" si="1"/>
        <v>100</v>
      </c>
      <c r="I41" s="34"/>
    </row>
    <row r="42" spans="1:10" ht="102" customHeight="1">
      <c r="A42" s="16" t="s">
        <v>15</v>
      </c>
      <c r="B42" s="26">
        <v>8</v>
      </c>
      <c r="C42" s="26">
        <v>1</v>
      </c>
      <c r="D42" s="30">
        <v>164536.1</v>
      </c>
      <c r="E42" s="17">
        <v>195233.2</v>
      </c>
      <c r="F42" s="17">
        <v>195233.2</v>
      </c>
      <c r="G42" s="17">
        <f t="shared" si="0"/>
        <v>118.65675678468131</v>
      </c>
      <c r="H42" s="32">
        <f t="shared" si="1"/>
        <v>100</v>
      </c>
      <c r="I42" s="38" t="s">
        <v>75</v>
      </c>
      <c r="J42" s="37"/>
    </row>
    <row r="43" spans="1:10" ht="21.75" customHeight="1">
      <c r="A43" s="16" t="s">
        <v>14</v>
      </c>
      <c r="B43" s="26">
        <v>8</v>
      </c>
      <c r="C43" s="26">
        <v>4</v>
      </c>
      <c r="D43" s="30">
        <v>277.10000000000002</v>
      </c>
      <c r="E43" s="17">
        <v>277.10000000000002</v>
      </c>
      <c r="F43" s="17">
        <v>277.10000000000002</v>
      </c>
      <c r="G43" s="17">
        <f t="shared" si="0"/>
        <v>100</v>
      </c>
      <c r="H43" s="32">
        <f t="shared" si="1"/>
        <v>100</v>
      </c>
      <c r="I43" s="34"/>
      <c r="J43" s="37"/>
    </row>
    <row r="44" spans="1:10" ht="12.75" customHeight="1">
      <c r="A44" s="14" t="s">
        <v>13</v>
      </c>
      <c r="B44" s="25">
        <v>9</v>
      </c>
      <c r="C44" s="25"/>
      <c r="D44" s="29">
        <f>D45</f>
        <v>828.5</v>
      </c>
      <c r="E44" s="15">
        <f>E45</f>
        <v>400.4</v>
      </c>
      <c r="F44" s="15">
        <f>F45</f>
        <v>400.4</v>
      </c>
      <c r="G44" s="15">
        <f t="shared" si="0"/>
        <v>48.32830416415208</v>
      </c>
      <c r="H44" s="31">
        <f t="shared" si="1"/>
        <v>100</v>
      </c>
      <c r="I44" s="34"/>
    </row>
    <row r="45" spans="1:10" ht="37.5" customHeight="1">
      <c r="A45" s="16" t="s">
        <v>12</v>
      </c>
      <c r="B45" s="26">
        <v>9</v>
      </c>
      <c r="C45" s="26">
        <v>9</v>
      </c>
      <c r="D45" s="30">
        <v>828.5</v>
      </c>
      <c r="E45" s="17">
        <v>400.4</v>
      </c>
      <c r="F45" s="17">
        <v>400.4</v>
      </c>
      <c r="G45" s="17">
        <f t="shared" si="0"/>
        <v>48.32830416415208</v>
      </c>
      <c r="H45" s="32">
        <f t="shared" si="1"/>
        <v>100</v>
      </c>
      <c r="I45" s="48" t="s">
        <v>78</v>
      </c>
      <c r="J45" s="37"/>
    </row>
    <row r="46" spans="1:10" ht="12.75" customHeight="1">
      <c r="A46" s="14" t="s">
        <v>11</v>
      </c>
      <c r="B46" s="25">
        <v>10</v>
      </c>
      <c r="C46" s="25"/>
      <c r="D46" s="29">
        <f>SUM(D47:D50)</f>
        <v>152885.1</v>
      </c>
      <c r="E46" s="15">
        <f>SUM(E47:E50)</f>
        <v>165515.30000000002</v>
      </c>
      <c r="F46" s="15">
        <f>SUM(F47:F50)</f>
        <v>165054.80000000002</v>
      </c>
      <c r="G46" s="15">
        <f t="shared" si="0"/>
        <v>107.96003011411838</v>
      </c>
      <c r="H46" s="31">
        <f t="shared" si="1"/>
        <v>99.721777986687627</v>
      </c>
      <c r="I46" s="34"/>
    </row>
    <row r="47" spans="1:10" ht="23.25" customHeight="1">
      <c r="A47" s="16" t="s">
        <v>10</v>
      </c>
      <c r="B47" s="26">
        <v>10</v>
      </c>
      <c r="C47" s="26">
        <v>1</v>
      </c>
      <c r="D47" s="30">
        <v>4360.5</v>
      </c>
      <c r="E47" s="17">
        <v>3860.5</v>
      </c>
      <c r="F47" s="17">
        <v>3859</v>
      </c>
      <c r="G47" s="17">
        <f t="shared" si="0"/>
        <v>88.499025341130604</v>
      </c>
      <c r="H47" s="32">
        <f t="shared" si="1"/>
        <v>99.961144929413294</v>
      </c>
      <c r="I47" s="38" t="s">
        <v>85</v>
      </c>
      <c r="J47" s="37"/>
    </row>
    <row r="48" spans="1:10" ht="36">
      <c r="A48" s="16" t="s">
        <v>9</v>
      </c>
      <c r="B48" s="26">
        <v>10</v>
      </c>
      <c r="C48" s="26">
        <v>3</v>
      </c>
      <c r="D48" s="30">
        <v>13488.9</v>
      </c>
      <c r="E48" s="17">
        <v>15852.8</v>
      </c>
      <c r="F48" s="17">
        <v>15852.8</v>
      </c>
      <c r="G48" s="17">
        <f t="shared" si="0"/>
        <v>117.52477963362469</v>
      </c>
      <c r="H48" s="32">
        <f t="shared" si="1"/>
        <v>100</v>
      </c>
      <c r="I48" s="40" t="s">
        <v>81</v>
      </c>
      <c r="J48" s="37"/>
    </row>
    <row r="49" spans="1:10" ht="36">
      <c r="A49" s="16" t="s">
        <v>8</v>
      </c>
      <c r="B49" s="26">
        <v>10</v>
      </c>
      <c r="C49" s="26">
        <v>4</v>
      </c>
      <c r="D49" s="30">
        <v>117406.7</v>
      </c>
      <c r="E49" s="17">
        <v>128584.8</v>
      </c>
      <c r="F49" s="17">
        <v>128141.8</v>
      </c>
      <c r="G49" s="17">
        <f t="shared" si="0"/>
        <v>109.14351565966849</v>
      </c>
      <c r="H49" s="32">
        <f t="shared" si="1"/>
        <v>99.655480274495901</v>
      </c>
      <c r="I49" s="38" t="s">
        <v>79</v>
      </c>
      <c r="J49" s="37"/>
    </row>
    <row r="50" spans="1:10" ht="21.75" customHeight="1">
      <c r="A50" s="16" t="s">
        <v>7</v>
      </c>
      <c r="B50" s="26">
        <v>10</v>
      </c>
      <c r="C50" s="26">
        <v>6</v>
      </c>
      <c r="D50" s="30">
        <v>17629</v>
      </c>
      <c r="E50" s="17">
        <v>17217.2</v>
      </c>
      <c r="F50" s="17">
        <v>17201.2</v>
      </c>
      <c r="G50" s="17">
        <f t="shared" si="0"/>
        <v>97.573316694083616</v>
      </c>
      <c r="H50" s="32">
        <f t="shared" si="1"/>
        <v>99.907069674511533</v>
      </c>
      <c r="I50" s="34"/>
      <c r="J50" s="37"/>
    </row>
    <row r="51" spans="1:10" ht="12.75" customHeight="1">
      <c r="A51" s="14" t="s">
        <v>6</v>
      </c>
      <c r="B51" s="25">
        <v>11</v>
      </c>
      <c r="C51" s="25"/>
      <c r="D51" s="29">
        <f>D52</f>
        <v>7556.1</v>
      </c>
      <c r="E51" s="15">
        <f>E52</f>
        <v>8504.9</v>
      </c>
      <c r="F51" s="15">
        <f>F52</f>
        <v>8504.9</v>
      </c>
      <c r="G51" s="15">
        <f t="shared" si="0"/>
        <v>112.55674223475071</v>
      </c>
      <c r="H51" s="31">
        <f t="shared" si="1"/>
        <v>100</v>
      </c>
      <c r="I51" s="34"/>
    </row>
    <row r="52" spans="1:10" ht="48">
      <c r="A52" s="16" t="s">
        <v>5</v>
      </c>
      <c r="B52" s="26">
        <v>11</v>
      </c>
      <c r="C52" s="26">
        <v>2</v>
      </c>
      <c r="D52" s="30">
        <v>7556.1</v>
      </c>
      <c r="E52" s="17">
        <v>8504.9</v>
      </c>
      <c r="F52" s="17">
        <v>8504.9</v>
      </c>
      <c r="G52" s="17">
        <f t="shared" si="0"/>
        <v>112.55674223475071</v>
      </c>
      <c r="H52" s="32">
        <f t="shared" si="1"/>
        <v>100</v>
      </c>
      <c r="I52" s="38" t="s">
        <v>86</v>
      </c>
      <c r="J52" s="37"/>
    </row>
    <row r="53" spans="1:10" ht="12.75" customHeight="1">
      <c r="A53" s="14" t="s">
        <v>4</v>
      </c>
      <c r="B53" s="25">
        <v>12</v>
      </c>
      <c r="C53" s="25"/>
      <c r="D53" s="29">
        <f>D54</f>
        <v>13241.1</v>
      </c>
      <c r="E53" s="15">
        <f>E54</f>
        <v>12964.1</v>
      </c>
      <c r="F53" s="15">
        <f>F54</f>
        <v>12964.1</v>
      </c>
      <c r="G53" s="15">
        <f t="shared" si="0"/>
        <v>97.908028789148943</v>
      </c>
      <c r="H53" s="31">
        <f t="shared" si="1"/>
        <v>100</v>
      </c>
      <c r="I53" s="34"/>
    </row>
    <row r="54" spans="1:10" ht="12.75" customHeight="1">
      <c r="A54" s="16" t="s">
        <v>3</v>
      </c>
      <c r="B54" s="26">
        <v>12</v>
      </c>
      <c r="C54" s="26">
        <v>2</v>
      </c>
      <c r="D54" s="30">
        <v>13241.1</v>
      </c>
      <c r="E54" s="17">
        <v>12964.1</v>
      </c>
      <c r="F54" s="17">
        <v>12964.1</v>
      </c>
      <c r="G54" s="17">
        <f t="shared" si="0"/>
        <v>97.908028789148943</v>
      </c>
      <c r="H54" s="32">
        <f t="shared" si="1"/>
        <v>100</v>
      </c>
      <c r="I54" s="34" t="s">
        <v>80</v>
      </c>
      <c r="J54" s="37"/>
    </row>
    <row r="55" spans="1:10" ht="24">
      <c r="A55" s="14" t="s">
        <v>2</v>
      </c>
      <c r="B55" s="25">
        <v>13</v>
      </c>
      <c r="C55" s="25"/>
      <c r="D55" s="29">
        <f>D56</f>
        <v>1876.5</v>
      </c>
      <c r="E55" s="15">
        <f>E56</f>
        <v>1876.5</v>
      </c>
      <c r="F55" s="15">
        <f>F56</f>
        <v>0</v>
      </c>
      <c r="G55" s="15">
        <f t="shared" si="0"/>
        <v>0</v>
      </c>
      <c r="H55" s="31">
        <f t="shared" si="1"/>
        <v>0</v>
      </c>
      <c r="I55" s="34"/>
    </row>
    <row r="56" spans="1:10" ht="49.5" customHeight="1">
      <c r="A56" s="16" t="s">
        <v>1</v>
      </c>
      <c r="B56" s="26">
        <v>13</v>
      </c>
      <c r="C56" s="26">
        <v>1</v>
      </c>
      <c r="D56" s="30">
        <v>1876.5</v>
      </c>
      <c r="E56" s="17">
        <v>1876.5</v>
      </c>
      <c r="F56" s="17">
        <v>0</v>
      </c>
      <c r="G56" s="17">
        <f t="shared" si="0"/>
        <v>0</v>
      </c>
      <c r="H56" s="32">
        <f t="shared" si="1"/>
        <v>0</v>
      </c>
      <c r="I56" s="38" t="s">
        <v>87</v>
      </c>
      <c r="J56" s="37"/>
    </row>
    <row r="57" spans="1:10" ht="409.6" hidden="1" customHeight="1">
      <c r="A57" s="18"/>
      <c r="B57" s="27">
        <v>0</v>
      </c>
      <c r="C57" s="27">
        <v>0</v>
      </c>
      <c r="D57" s="30"/>
      <c r="E57" s="15">
        <v>3859703.4</v>
      </c>
      <c r="F57" s="15">
        <v>3608224</v>
      </c>
      <c r="G57" s="15" t="e">
        <f t="shared" si="0"/>
        <v>#DIV/0!</v>
      </c>
      <c r="H57" s="31">
        <f t="shared" si="1"/>
        <v>93.484488989490742</v>
      </c>
      <c r="I57" s="34"/>
    </row>
    <row r="58" spans="1:10" s="22" customFormat="1" ht="12.75" customHeight="1">
      <c r="A58" s="21" t="s">
        <v>0</v>
      </c>
      <c r="B58" s="28"/>
      <c r="C58" s="28"/>
      <c r="D58" s="29">
        <f>D8+D16+D20+D28+D33+D35+D41+D44+D46+D51+D53+D55</f>
        <v>2970994.9000000004</v>
      </c>
      <c r="E58" s="29">
        <f>E8+E16+E20+E28+E33+E35+E41+E44+E46+E51+E53+E55</f>
        <v>3859703.3999999994</v>
      </c>
      <c r="F58" s="29">
        <f>F8+F16+F20+F28+F33+F35+F41+F44+F46+F51+F53+F55</f>
        <v>3608223.9999999995</v>
      </c>
      <c r="G58" s="15">
        <f t="shared" si="0"/>
        <v>121.44834041956784</v>
      </c>
      <c r="H58" s="31">
        <f t="shared" si="1"/>
        <v>93.484488989490742</v>
      </c>
      <c r="I58" s="35"/>
    </row>
    <row r="59" spans="1:10" ht="12.75" customHeight="1">
      <c r="A59" s="4"/>
      <c r="B59" s="23"/>
      <c r="C59" s="23"/>
      <c r="D59" s="23"/>
      <c r="E59" s="4"/>
      <c r="F59" s="4"/>
      <c r="G59" s="4"/>
      <c r="H59" s="4"/>
    </row>
    <row r="60" spans="1:10" ht="2.85" customHeight="1">
      <c r="A60" s="4"/>
      <c r="B60" s="23"/>
      <c r="C60" s="23"/>
      <c r="D60" s="23"/>
      <c r="E60" s="4"/>
      <c r="F60" s="4"/>
      <c r="G60" s="4"/>
      <c r="H60" s="4"/>
    </row>
  </sheetData>
  <mergeCells count="2">
    <mergeCell ref="B3:F3"/>
    <mergeCell ref="A2:I2"/>
  </mergeCells>
  <pageMargins left="0.39370078740157483" right="0.39370078740157483" top="0.39370078740157483" bottom="0.39370078740157483" header="0.51181102362204722" footer="0.51181102362204722"/>
  <pageSetup paperSize="9" scale="6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2019 год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 Васильевна Зорина</dc:creator>
  <cp:lastModifiedBy>Лариса Васильевна Зорина</cp:lastModifiedBy>
  <cp:lastPrinted>2020-03-13T09:25:32Z</cp:lastPrinted>
  <dcterms:created xsi:type="dcterms:W3CDTF">2020-03-13T08:50:32Z</dcterms:created>
  <dcterms:modified xsi:type="dcterms:W3CDTF">2020-03-26T13:27:31Z</dcterms:modified>
</cp:coreProperties>
</file>