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Дорожный фонд 2020-2022" sheetId="14" r:id="rId1"/>
  </sheets>
  <definedNames>
    <definedName name="_xlnm.Print_Titles" localSheetId="0">'Дорожный фонд 2020-2022'!$7:$10</definedName>
  </definedNames>
  <calcPr calcId="125725"/>
</workbook>
</file>

<file path=xl/calcChain.xml><?xml version="1.0" encoding="utf-8"?>
<calcChain xmlns="http://schemas.openxmlformats.org/spreadsheetml/2006/main">
  <c r="C33" i="14"/>
  <c r="G32"/>
  <c r="F32"/>
  <c r="E32" l="1"/>
  <c r="D33" l="1"/>
  <c r="G33" l="1"/>
  <c r="E33"/>
  <c r="F33"/>
  <c r="G22"/>
  <c r="G21" s="1"/>
  <c r="G11" s="1"/>
  <c r="F22"/>
  <c r="F21" s="1"/>
  <c r="F11" s="1"/>
  <c r="E22"/>
  <c r="E21" s="1"/>
  <c r="E11" s="1"/>
  <c r="D22"/>
  <c r="D21" s="1"/>
  <c r="D11" s="1"/>
  <c r="C22"/>
  <c r="C21"/>
  <c r="C11" s="1"/>
  <c r="D34" l="1"/>
  <c r="F34"/>
  <c r="C34"/>
  <c r="G34"/>
  <c r="E34"/>
</calcChain>
</file>

<file path=xl/sharedStrings.xml><?xml version="1.0" encoding="utf-8"?>
<sst xmlns="http://schemas.openxmlformats.org/spreadsheetml/2006/main" count="57" uniqueCount="54">
  <si>
    <t>182 105 02010 02 0000 110</t>
  </si>
  <si>
    <t>040 108 07173 01 0000 110</t>
  </si>
  <si>
    <t>040 113 01530 04 0000 130</t>
  </si>
  <si>
    <t>040 117 05040 04 0018 180</t>
  </si>
  <si>
    <t>Код бюджетной классификации</t>
  </si>
  <si>
    <t>Всего доходов, в том числе:</t>
  </si>
  <si>
    <t>188 116 30013 01 0000 140</t>
  </si>
  <si>
    <t>на строительство, реконструкцию, капитальный ремонт</t>
  </si>
  <si>
    <t>Прогноз</t>
  </si>
  <si>
    <t>2020 год</t>
  </si>
  <si>
    <t>050 2 02 20041 04 0000 151</t>
  </si>
  <si>
    <t>100 1 03 02000 01 0000 110</t>
  </si>
  <si>
    <t>2021 год</t>
  </si>
  <si>
    <t>188 116 30030 01 0000 140</t>
  </si>
  <si>
    <t xml:space="preserve">С учетом  возникновения потребности использования доходов от ЕНВД </t>
  </si>
  <si>
    <t>Остатки муниципального дорожного фонда, неиспользованные в прошлом финансовом году</t>
  </si>
  <si>
    <t>Всего расходов, в том числе:</t>
  </si>
  <si>
    <t>С учетом  возникновения потребности использования доходов от ЕНВД</t>
  </si>
  <si>
    <t xml:space="preserve">Итого по расходам: </t>
  </si>
  <si>
    <t xml:space="preserve">Отклонение (доходы - расходы) </t>
  </si>
  <si>
    <t>рублей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</si>
  <si>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Акцизы</t>
    </r>
    <r>
      <rPr>
        <sz val="10"/>
        <rFont val="Times New Roman"/>
        <family val="1"/>
        <charset val="204"/>
      </rPr>
      <t xml:space="preserve">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  </r>
  </si>
  <si>
    <r>
      <rPr>
        <b/>
        <sz val="10"/>
        <rFont val="Times New Roman"/>
        <family val="1"/>
        <charset val="204"/>
      </rPr>
      <t xml:space="preserve">2.  Единый налог на вмененный доход для отдельных видов деятельности </t>
    </r>
    <r>
      <rPr>
        <sz val="10"/>
        <rFont val="Times New Roman"/>
        <family val="1"/>
        <charset val="204"/>
      </rPr>
      <t>(до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  </r>
  </si>
  <si>
    <r>
      <t xml:space="preserve">3. Государственная пошлина </t>
    </r>
    <r>
      <rPr>
        <sz val="10"/>
        <rFont val="Times New Roman"/>
        <family val="1"/>
        <charset val="204"/>
      </rPr>
      <t>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  </r>
  </si>
  <si>
    <r>
      <rPr>
        <b/>
        <sz val="10"/>
        <rFont val="Times New Roman"/>
        <family val="1"/>
        <charset val="204"/>
      </rPr>
      <t xml:space="preserve">4.  Плата за оказание услуг по присоединению объектов дорожного сервиса </t>
    </r>
    <r>
      <rPr>
        <sz val="10"/>
        <rFont val="Times New Roman"/>
        <family val="1"/>
        <charset val="204"/>
      </rPr>
      <t>к автомобильным дорогам общего пользования местного значения города Урай</t>
    </r>
  </si>
  <si>
    <r>
      <rPr>
        <b/>
        <sz val="10"/>
        <rFont val="Times New Roman"/>
        <family val="1"/>
        <charset val="204"/>
      </rPr>
      <t xml:space="preserve">5.  Денежные взыскания (штрафы) за нарушение правил перевозки крупногабаритных и тяжеловесных грузов </t>
    </r>
    <r>
      <rPr>
        <sz val="10"/>
        <rFont val="Times New Roman"/>
        <family val="1"/>
        <charset val="204"/>
      </rPr>
      <t>по автомобильным дорогам общего пользования местного значения города Урай</t>
    </r>
  </si>
  <si>
    <r>
      <t xml:space="preserve">6. Денежные взыскания (штрафы) </t>
    </r>
    <r>
      <rPr>
        <sz val="10"/>
        <rFont val="Times New Roman"/>
        <family val="1"/>
        <charset val="204"/>
      </rPr>
      <t>за правонарушения в области дорожного движения</t>
    </r>
  </si>
  <si>
    <t>7.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</si>
  <si>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r>
      <rPr>
        <b/>
        <sz val="10"/>
        <rFont val="Times New Roman"/>
        <family val="1"/>
        <charset val="204"/>
      </rPr>
      <t>9.  Денежные средства, внесенные участником конкурса или аукциона,</t>
    </r>
    <r>
      <rPr>
        <sz val="10"/>
        <rFont val="Times New Roman"/>
        <family val="1"/>
        <charset val="204"/>
      </rPr>
      <t xml:space="preserve">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  </r>
  </si>
  <si>
    <t>капитальные вложения</t>
  </si>
  <si>
    <t>050 202 20077 04 5701 151</t>
  </si>
  <si>
    <t xml:space="preserve">  -   Подпрограмма "Дорожное хозяйство" государственной программы"Современная транспортная система"</t>
  </si>
  <si>
    <t>Наименование источников</t>
  </si>
  <si>
    <t>1</t>
  </si>
  <si>
    <r>
      <t xml:space="preserve">10.  Поступления в виде субсидий </t>
    </r>
    <r>
      <rPr>
        <sz val="10"/>
        <rFont val="Times New Roman"/>
        <family val="1"/>
        <charset val="204"/>
      </rPr>
      <t>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города Урай, в том числе:</t>
    </r>
  </si>
  <si>
    <t xml:space="preserve">Информация по прогнозу источников формирования и использования средств муниципального  дорожного фонда города Урай на 2020 год и на плановый период 2021 и 2022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</si>
  <si>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Первоначальный план на 2019 год</t>
  </si>
  <si>
    <t>2022 год</t>
  </si>
  <si>
    <t>12. Транспортный налог, подлежащий зачислению в местный бюджет</t>
  </si>
  <si>
    <t>Ожидаемая оценка 2019 года</t>
  </si>
  <si>
    <t>040 1 16 10062 04 0000 140</t>
  </si>
  <si>
    <t>040 1 16 11064 01 0000 140</t>
  </si>
  <si>
    <t>8.  Поступления сумм в возмещение вреда, причиняемого автомобильным дорогам общего пользования местного значения города Урай транспортными средствами, осуществляющими перевозки тяжеловесных и (или) крупногабаритных грузов</t>
  </si>
  <si>
    <t>040 0409 1810220700 244 225</t>
  </si>
  <si>
    <t>Содержание автомобильных дорог общего пользования и искусственных сооружений на них в рамках муниципальной программы "Развитие жилищно-коммунального комплекса и повышение энергетической эффективности в городе Урай на 2019-2030 годы</t>
  </si>
  <si>
    <t>040 0409 3510120700 244 225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</si>
  <si>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программы"Современная транспортная система"</t>
  </si>
  <si>
    <t>Софинансирование из средств местного бюджета (5%) субсидии окружного бюджета на строительство (реконструкцию), капитальный ремонт и ремонт автомобильных дорог общего пользования местного значения</t>
  </si>
  <si>
    <t>040 0409 1810282390 244 225</t>
  </si>
  <si>
    <t>040 0409 18102S2390 244 225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</si>
  <si>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 Развитие транспортной системы города Урай на 2016-2020 годы</t>
  </si>
  <si>
    <t>11. Безвозмездные поступления от физических и юридических лиц на финансовое обеспечение дорожной деятельности, в том числе добровольные пожертвования, в отношении автомобильныхдорог общего пользования местного значения города Урай</t>
  </si>
  <si>
    <t>040 207 04010 04 0000 180</t>
  </si>
  <si>
    <t>4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</si>
</sst>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49">
    <xf numFmtId="0" fontId="0" fillId="0" borderId="0" xfId="0"/>
    <xf numFmtId="49" fontId="1" fillId="2" borderId="0" xfId="1" applyNumberFormat="1" applyFont="1" applyFill="1" applyBorder="1" applyAlignment="1" applyProtection="1">
      <alignment vertical="center"/>
    </xf>
    <xf numFmtId="49" fontId="7" fillId="2" borderId="0" xfId="1" applyNumberFormat="1" applyFont="1" applyFill="1" applyBorder="1" applyAlignment="1" applyProtection="1">
      <alignment horizontal="center" vertical="center"/>
    </xf>
    <xf numFmtId="0" fontId="1" fillId="2" borderId="0" xfId="1" applyNumberFormat="1" applyFont="1" applyFill="1" applyBorder="1" applyAlignment="1" applyProtection="1">
      <alignment horizontal="center" vertical="top"/>
    </xf>
    <xf numFmtId="0" fontId="1" fillId="2" borderId="0" xfId="1" applyNumberFormat="1" applyFont="1" applyFill="1" applyBorder="1" applyAlignment="1" applyProtection="1">
      <alignment vertical="top"/>
    </xf>
    <xf numFmtId="0" fontId="5" fillId="2" borderId="0" xfId="1" applyNumberFormat="1" applyFont="1" applyFill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vertical="top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/>
    </xf>
    <xf numFmtId="49" fontId="9" fillId="2" borderId="1" xfId="1" applyNumberFormat="1" applyFont="1" applyFill="1" applyBorder="1" applyAlignment="1" applyProtection="1">
      <alignment vertical="center" wrapText="1"/>
    </xf>
    <xf numFmtId="49" fontId="10" fillId="2" borderId="1" xfId="1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top" wrapText="1"/>
    </xf>
    <xf numFmtId="0" fontId="11" fillId="2" borderId="0" xfId="1" applyNumberFormat="1" applyFont="1" applyFill="1" applyBorder="1" applyAlignment="1" applyProtection="1">
      <alignment vertical="top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 applyProtection="1">
      <alignment horizontal="center" wrapText="1"/>
    </xf>
    <xf numFmtId="0" fontId="9" fillId="2" borderId="1" xfId="1" applyNumberFormat="1" applyFont="1" applyFill="1" applyBorder="1" applyAlignment="1" applyProtection="1">
      <alignment horizontal="center" wrapText="1"/>
    </xf>
    <xf numFmtId="165" fontId="9" fillId="2" borderId="1" xfId="2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justify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top"/>
    </xf>
    <xf numFmtId="165" fontId="9" fillId="2" borderId="1" xfId="2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5" workbookViewId="0">
      <pane xSplit="3" ySplit="5" topLeftCell="D18" activePane="bottomRight" state="frozen"/>
      <selection activeCell="A5" sqref="A5"/>
      <selection pane="topRight" activeCell="D5" sqref="D5"/>
      <selection pane="bottomLeft" activeCell="A10" sqref="A10"/>
      <selection pane="bottomRight" activeCell="A5" sqref="A5:G34"/>
    </sheetView>
  </sheetViews>
  <sheetFormatPr defaultColWidth="9.140625" defaultRowHeight="12.75"/>
  <cols>
    <col min="1" max="1" width="104.28515625" style="1" customWidth="1"/>
    <col min="2" max="2" width="26.7109375" style="2" customWidth="1"/>
    <col min="3" max="3" width="15" style="3" customWidth="1"/>
    <col min="4" max="4" width="14" style="3" customWidth="1"/>
    <col min="5" max="5" width="15" style="3" customWidth="1"/>
    <col min="6" max="6" width="13.85546875" style="3" customWidth="1"/>
    <col min="7" max="7" width="15.42578125" style="3" customWidth="1"/>
    <col min="8" max="16384" width="9.140625" style="4"/>
  </cols>
  <sheetData>
    <row r="1" spans="1:7" ht="16.5" hidden="1" customHeight="1">
      <c r="C1" s="40"/>
    </row>
    <row r="2" spans="1:7" ht="15.75" hidden="1" customHeight="1">
      <c r="C2" s="40"/>
    </row>
    <row r="3" spans="1:7" ht="15" hidden="1" customHeight="1">
      <c r="C3" s="40"/>
    </row>
    <row r="4" spans="1:7" ht="15" hidden="1" customHeight="1">
      <c r="C4" s="40"/>
    </row>
    <row r="5" spans="1:7" s="5" customFormat="1" ht="27.75" customHeight="1">
      <c r="A5" s="44" t="s">
        <v>35</v>
      </c>
      <c r="B5" s="44"/>
      <c r="C5" s="44"/>
      <c r="D5" s="44"/>
      <c r="E5" s="44"/>
      <c r="F5" s="44"/>
      <c r="G5" s="44"/>
    </row>
    <row r="6" spans="1:7" s="5" customFormat="1" ht="15" customHeight="1">
      <c r="A6" s="6"/>
      <c r="B6" s="6"/>
      <c r="C6" s="7"/>
      <c r="D6" s="7"/>
      <c r="E6" s="7"/>
      <c r="F6" s="7"/>
      <c r="G6" s="41" t="s">
        <v>20</v>
      </c>
    </row>
    <row r="7" spans="1:7" s="8" customFormat="1" ht="16.899999999999999" customHeight="1">
      <c r="A7" s="47" t="s">
        <v>32</v>
      </c>
      <c r="B7" s="48" t="s">
        <v>4</v>
      </c>
      <c r="C7" s="46" t="s">
        <v>36</v>
      </c>
      <c r="D7" s="47" t="s">
        <v>39</v>
      </c>
      <c r="E7" s="46" t="s">
        <v>8</v>
      </c>
      <c r="F7" s="46"/>
      <c r="G7" s="46"/>
    </row>
    <row r="8" spans="1:7" s="8" customFormat="1" ht="15.75" customHeight="1">
      <c r="A8" s="47"/>
      <c r="B8" s="48"/>
      <c r="C8" s="46"/>
      <c r="D8" s="47"/>
      <c r="E8" s="46" t="s">
        <v>14</v>
      </c>
      <c r="F8" s="46"/>
      <c r="G8" s="46"/>
    </row>
    <row r="9" spans="1:7" s="8" customFormat="1" ht="25.9" customHeight="1">
      <c r="A9" s="47"/>
      <c r="B9" s="48"/>
      <c r="C9" s="46"/>
      <c r="D9" s="47"/>
      <c r="E9" s="38" t="s">
        <v>9</v>
      </c>
      <c r="F9" s="38" t="s">
        <v>12</v>
      </c>
      <c r="G9" s="38" t="s">
        <v>37</v>
      </c>
    </row>
    <row r="10" spans="1:7" ht="15" customHeight="1">
      <c r="A10" s="10" t="s">
        <v>33</v>
      </c>
      <c r="B10" s="11">
        <v>2</v>
      </c>
      <c r="C10" s="12">
        <v>3</v>
      </c>
      <c r="D10" s="10" t="s">
        <v>53</v>
      </c>
      <c r="E10" s="12">
        <v>5</v>
      </c>
      <c r="F10" s="12">
        <v>6</v>
      </c>
      <c r="G10" s="12">
        <v>7</v>
      </c>
    </row>
    <row r="11" spans="1:7" s="8" customFormat="1">
      <c r="A11" s="13" t="s">
        <v>5</v>
      </c>
      <c r="B11" s="14"/>
      <c r="C11" s="15">
        <f>C12+C13+C14+C15+C16+C17+C18+C19+C20+C21+C25+C26</f>
        <v>56995400</v>
      </c>
      <c r="D11" s="15">
        <f t="shared" ref="D11:G11" si="0">D12+D13+D14+D15+D16+D17+D18+D19+D20+D21+D25+D26</f>
        <v>65416300</v>
      </c>
      <c r="E11" s="15">
        <f t="shared" si="0"/>
        <v>50506000</v>
      </c>
      <c r="F11" s="15">
        <f t="shared" si="0"/>
        <v>31889200</v>
      </c>
      <c r="G11" s="15">
        <f t="shared" si="0"/>
        <v>32309200</v>
      </c>
    </row>
    <row r="12" spans="1:7" s="8" customFormat="1" ht="38.25">
      <c r="A12" s="16" t="s">
        <v>21</v>
      </c>
      <c r="B12" s="12" t="s">
        <v>11</v>
      </c>
      <c r="C12" s="17">
        <v>11050000</v>
      </c>
      <c r="D12" s="17">
        <v>12550000</v>
      </c>
      <c r="E12" s="17">
        <v>12415600</v>
      </c>
      <c r="F12" s="17">
        <v>13818900</v>
      </c>
      <c r="G12" s="17">
        <v>13818900</v>
      </c>
    </row>
    <row r="13" spans="1:7" s="8" customFormat="1" ht="38.25">
      <c r="A13" s="16" t="s">
        <v>22</v>
      </c>
      <c r="B13" s="12" t="s">
        <v>0</v>
      </c>
      <c r="C13" s="17">
        <v>22307000</v>
      </c>
      <c r="D13" s="17">
        <v>21108800</v>
      </c>
      <c r="E13" s="17">
        <v>20440100</v>
      </c>
      <c r="F13" s="17">
        <v>0</v>
      </c>
      <c r="G13" s="17">
        <v>0</v>
      </c>
    </row>
    <row r="14" spans="1:7" ht="38.25">
      <c r="A14" s="18" t="s">
        <v>23</v>
      </c>
      <c r="B14" s="12" t="s">
        <v>1</v>
      </c>
      <c r="C14" s="19">
        <v>80000</v>
      </c>
      <c r="D14" s="19">
        <v>300000</v>
      </c>
      <c r="E14" s="19">
        <v>195000</v>
      </c>
      <c r="F14" s="19">
        <v>195000</v>
      </c>
      <c r="G14" s="19">
        <v>195000</v>
      </c>
    </row>
    <row r="15" spans="1:7" ht="25.5">
      <c r="A15" s="16" t="s">
        <v>24</v>
      </c>
      <c r="B15" s="12" t="s">
        <v>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25.5">
      <c r="A16" s="16" t="s">
        <v>25</v>
      </c>
      <c r="B16" s="12" t="s">
        <v>6</v>
      </c>
      <c r="C16" s="19">
        <v>50000</v>
      </c>
      <c r="D16" s="19">
        <v>132000</v>
      </c>
      <c r="E16" s="19">
        <v>0</v>
      </c>
      <c r="F16" s="19">
        <v>0</v>
      </c>
      <c r="G16" s="19">
        <v>0</v>
      </c>
    </row>
    <row r="17" spans="1:8">
      <c r="A17" s="18" t="s">
        <v>26</v>
      </c>
      <c r="B17" s="12" t="s">
        <v>13</v>
      </c>
      <c r="C17" s="19">
        <v>650000</v>
      </c>
      <c r="D17" s="19">
        <v>1300000</v>
      </c>
      <c r="E17" s="19">
        <v>0</v>
      </c>
      <c r="F17" s="19">
        <v>0</v>
      </c>
      <c r="G17" s="19">
        <v>0</v>
      </c>
    </row>
    <row r="18" spans="1:8" ht="51">
      <c r="A18" s="18" t="s">
        <v>27</v>
      </c>
      <c r="B18" s="12" t="s">
        <v>40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8" ht="25.5">
      <c r="A19" s="20" t="s">
        <v>42</v>
      </c>
      <c r="B19" s="10" t="s">
        <v>41</v>
      </c>
      <c r="C19" s="19">
        <v>250000</v>
      </c>
      <c r="D19" s="19">
        <v>700000</v>
      </c>
      <c r="E19" s="19">
        <v>595300</v>
      </c>
      <c r="F19" s="19">
        <v>595300</v>
      </c>
      <c r="G19" s="19">
        <v>595300</v>
      </c>
    </row>
    <row r="20" spans="1:8" ht="51">
      <c r="A20" s="16" t="s">
        <v>28</v>
      </c>
      <c r="B20" s="12" t="s">
        <v>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" ht="38.25">
      <c r="A21" s="18" t="s">
        <v>34</v>
      </c>
      <c r="B21" s="9"/>
      <c r="C21" s="15">
        <f>C22</f>
        <v>22608400</v>
      </c>
      <c r="D21" s="15">
        <f>D22</f>
        <v>29325500</v>
      </c>
      <c r="E21" s="15">
        <f>E22</f>
        <v>0</v>
      </c>
      <c r="F21" s="15">
        <f>F22</f>
        <v>0</v>
      </c>
      <c r="G21" s="15">
        <f>G22</f>
        <v>0</v>
      </c>
    </row>
    <row r="22" spans="1:8">
      <c r="A22" s="16" t="s">
        <v>31</v>
      </c>
      <c r="B22" s="12"/>
      <c r="C22" s="19">
        <f>C23+C24</f>
        <v>22608400</v>
      </c>
      <c r="D22" s="19">
        <f>D23+D24</f>
        <v>29325500</v>
      </c>
      <c r="E22" s="19">
        <f>E23+E24</f>
        <v>0</v>
      </c>
      <c r="F22" s="19">
        <f>F23+F24</f>
        <v>0</v>
      </c>
      <c r="G22" s="19">
        <f>G23+G24</f>
        <v>0</v>
      </c>
    </row>
    <row r="23" spans="1:8">
      <c r="A23" s="16" t="s">
        <v>29</v>
      </c>
      <c r="B23" s="12" t="s">
        <v>30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s="22" customFormat="1">
      <c r="A24" s="16" t="s">
        <v>7</v>
      </c>
      <c r="B24" s="12" t="s">
        <v>10</v>
      </c>
      <c r="C24" s="19">
        <v>22608400</v>
      </c>
      <c r="D24" s="19">
        <v>29325500</v>
      </c>
      <c r="E24" s="19">
        <v>0</v>
      </c>
      <c r="F24" s="19">
        <v>0</v>
      </c>
      <c r="G24" s="19">
        <v>0</v>
      </c>
      <c r="H24" s="21"/>
    </row>
    <row r="25" spans="1:8" s="22" customFormat="1" ht="38.25">
      <c r="A25" s="16" t="s">
        <v>51</v>
      </c>
      <c r="B25" s="12" t="s">
        <v>52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1"/>
    </row>
    <row r="26" spans="1:8" s="22" customFormat="1">
      <c r="A26" s="18" t="s">
        <v>38</v>
      </c>
      <c r="B26" s="12"/>
      <c r="C26" s="19"/>
      <c r="D26" s="19"/>
      <c r="E26" s="19">
        <v>16860000</v>
      </c>
      <c r="F26" s="19">
        <v>17280000</v>
      </c>
      <c r="G26" s="19">
        <v>17700000</v>
      </c>
      <c r="H26" s="21"/>
    </row>
    <row r="27" spans="1:8">
      <c r="A27" s="13" t="s">
        <v>15</v>
      </c>
      <c r="B27" s="23"/>
      <c r="C27" s="23"/>
      <c r="D27" s="23"/>
      <c r="E27" s="42"/>
      <c r="F27" s="42"/>
      <c r="G27" s="42"/>
    </row>
    <row r="28" spans="1:8" s="29" customFormat="1" ht="38.25">
      <c r="A28" s="25" t="s">
        <v>16</v>
      </c>
      <c r="B28" s="26" t="s">
        <v>4</v>
      </c>
      <c r="C28" s="27" t="s">
        <v>36</v>
      </c>
      <c r="D28" s="28" t="s">
        <v>39</v>
      </c>
      <c r="E28" s="45" t="s">
        <v>17</v>
      </c>
      <c r="F28" s="45"/>
      <c r="G28" s="45"/>
    </row>
    <row r="29" spans="1:8" s="29" customFormat="1" ht="38.25">
      <c r="A29" s="30" t="s">
        <v>46</v>
      </c>
      <c r="B29" s="31" t="s">
        <v>48</v>
      </c>
      <c r="C29" s="32">
        <v>22608400</v>
      </c>
      <c r="D29" s="32">
        <v>29325500</v>
      </c>
      <c r="E29" s="32"/>
      <c r="F29" s="32"/>
      <c r="G29" s="32"/>
    </row>
    <row r="30" spans="1:8" s="29" customFormat="1" ht="25.5">
      <c r="A30" s="24" t="s">
        <v>47</v>
      </c>
      <c r="B30" s="31" t="s">
        <v>49</v>
      </c>
      <c r="C30" s="32">
        <v>1189916</v>
      </c>
      <c r="D30" s="32">
        <v>1189916</v>
      </c>
      <c r="E30" s="33"/>
      <c r="F30" s="33"/>
      <c r="G30" s="33"/>
    </row>
    <row r="31" spans="1:8" s="29" customFormat="1" ht="25.5">
      <c r="A31" s="30" t="s">
        <v>50</v>
      </c>
      <c r="B31" s="31" t="s">
        <v>43</v>
      </c>
      <c r="C31" s="43"/>
      <c r="D31" s="34">
        <v>0</v>
      </c>
      <c r="E31" s="32">
        <v>16860000</v>
      </c>
      <c r="F31" s="32">
        <v>0</v>
      </c>
      <c r="G31" s="32">
        <v>0</v>
      </c>
    </row>
    <row r="32" spans="1:8" s="29" customFormat="1" ht="38.25">
      <c r="A32" s="35" t="s">
        <v>44</v>
      </c>
      <c r="B32" s="31" t="s">
        <v>45</v>
      </c>
      <c r="C32" s="43">
        <v>33197084</v>
      </c>
      <c r="D32" s="34">
        <v>35850917.700000003</v>
      </c>
      <c r="E32" s="43">
        <f>57122019.62+33646000</f>
        <v>90768019.620000005</v>
      </c>
      <c r="F32" s="43">
        <f>15491900+31889200+36573600</f>
        <v>83954700</v>
      </c>
      <c r="G32" s="43">
        <f>32309200+52614400</f>
        <v>84923600</v>
      </c>
    </row>
    <row r="33" spans="1:7" s="29" customFormat="1">
      <c r="A33" s="36" t="s">
        <v>18</v>
      </c>
      <c r="B33" s="37"/>
      <c r="C33" s="39">
        <f>C29+C30+C31+C32</f>
        <v>56995400</v>
      </c>
      <c r="D33" s="39">
        <f>SUM(D29:D32)</f>
        <v>66366333.700000003</v>
      </c>
      <c r="E33" s="39">
        <f>SUM(E31:E32)</f>
        <v>107628019.62</v>
      </c>
      <c r="F33" s="39">
        <f>SUM(F31:F32)</f>
        <v>83954700</v>
      </c>
      <c r="G33" s="39">
        <f>SUM(G31:G32)</f>
        <v>84923600</v>
      </c>
    </row>
    <row r="34" spans="1:7" s="29" customFormat="1">
      <c r="A34" s="36" t="s">
        <v>19</v>
      </c>
      <c r="B34" s="37"/>
      <c r="C34" s="39">
        <f t="shared" ref="C34:G34" si="1">C11-C33</f>
        <v>0</v>
      </c>
      <c r="D34" s="39">
        <f t="shared" si="1"/>
        <v>-950033.70000000298</v>
      </c>
      <c r="E34" s="39">
        <f t="shared" si="1"/>
        <v>-57122019.620000005</v>
      </c>
      <c r="F34" s="39">
        <f t="shared" si="1"/>
        <v>-52065500</v>
      </c>
      <c r="G34" s="39">
        <f t="shared" si="1"/>
        <v>-52614400</v>
      </c>
    </row>
  </sheetData>
  <mergeCells count="8">
    <mergeCell ref="A5:G5"/>
    <mergeCell ref="E28:G28"/>
    <mergeCell ref="E8:G8"/>
    <mergeCell ref="A7:A9"/>
    <mergeCell ref="C7:C9"/>
    <mergeCell ref="D7:D9"/>
    <mergeCell ref="E7:G7"/>
    <mergeCell ref="B7:B9"/>
  </mergeCells>
  <pageMargins left="0.39370078740157483" right="0.19685039370078741" top="0.59055118110236227" bottom="0.39370078740157483" header="0.31496062992125984" footer="0.31496062992125984"/>
  <pageSetup paperSize="9" scale="65" firstPageNumber="369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Дорожный фонд 2020-2022</vt:lpstr>
      <vt:lpstr>'Дорожный фонд 2020-2022'!Заголовки_для_печати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2019-11-01T09:26:10Z</cp:lastPrinted>
  <dcterms:created xsi:type="dcterms:W3CDTF">2013-02-21T08:58:46Z</dcterms:created>
  <dcterms:modified xsi:type="dcterms:W3CDTF">2019-11-01T09:26:54Z</dcterms:modified>
</cp:coreProperties>
</file>