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нф.о межб.трансф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<sst xmlns="http://schemas.openxmlformats.org/spreadsheetml/2006/main" count="40" uniqueCount="33">
  <si>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округ</t>
  </si>
  <si>
    <t>федерация</t>
  </si>
  <si>
    <t>Субвенции на реализацию госполномочий :</t>
  </si>
  <si>
    <t>Иные межбюджетные трансферты:</t>
  </si>
  <si>
    <t>Дотации из РФФПМР (городских округов)</t>
  </si>
  <si>
    <t>Дотация на сбалансированность</t>
  </si>
  <si>
    <t>Дотации из РФФПП</t>
  </si>
  <si>
    <t>Прочие дотации</t>
  </si>
  <si>
    <t>Дотация за достижение наилучших показателей</t>
  </si>
  <si>
    <t>Субсидии, в т.ч.:</t>
  </si>
  <si>
    <t>прочие субсидии:</t>
  </si>
  <si>
    <t>субсидии на строительство</t>
  </si>
  <si>
    <t xml:space="preserve">Дотации: </t>
  </si>
  <si>
    <t>Итого безвозмездные поступления от других бюджетов:</t>
  </si>
  <si>
    <t>ИТОГО БЕЗВОЗМЕЗДНЫХ ПОСТУПЛЕНИЙ:</t>
  </si>
  <si>
    <t xml:space="preserve">оценка 2015 (к прогнозу 1) </t>
  </si>
  <si>
    <t xml:space="preserve">оценка 2015 (к бюджету 2) </t>
  </si>
  <si>
    <t>отклонение</t>
  </si>
  <si>
    <t>отклонение, сумма корректировки в декабре</t>
  </si>
  <si>
    <t>уточнения</t>
  </si>
  <si>
    <t>Наименование доходов</t>
  </si>
  <si>
    <t>тыс.руб.</t>
  </si>
  <si>
    <t>Возврат остатков субсидий, субвенций и иных межбюджетных трансфертов, имеющих целевое назначение,  прошлых лет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</si>
  <si>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</si>
  <si>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r>
      <t>оценка 2015 (</t>
    </r>
    <r>
      <rPr>
        <b/>
        <u val="single"/>
        <sz val="12"/>
        <rFont val="Times New Roman"/>
        <family val="1"/>
      </rPr>
      <t>к кор-ке в декабре в.4</t>
    </r>
    <r>
      <rPr>
        <b/>
        <sz val="12"/>
        <rFont val="Times New Roman"/>
        <family val="1"/>
      </rPr>
      <t xml:space="preserve">) </t>
    </r>
  </si>
  <si>
    <t>Поступило в  2016 году</t>
  </si>
  <si>
    <t>План на 2017 год</t>
  </si>
  <si>
    <t>План на 2017 год уточненный</t>
  </si>
  <si>
    <t>Планируемые поступления доходов</t>
  </si>
  <si>
    <t>2018 год</t>
  </si>
  <si>
    <t>2019 год</t>
  </si>
  <si>
    <r>
      <rPr>
        <b/>
        <u val="single"/>
        <sz val="12"/>
        <rFont val="Times New Roman"/>
        <family val="1"/>
      </rPr>
      <t>Информация о межбюджетных трансфертах</t>
    </r>
    <r>
      <rPr>
        <b/>
        <sz val="12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перечень, объем и структура трансфертов, получаемых из бюджетов бюджетной системы Российской Федерации и передаваемых в бюджет городского округа  город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2016 году, предшествующий текущему финансовому 2017 году и плановый период 2018 -2020 годов</t>
    </r>
  </si>
  <si>
    <t>2020 год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</si>
</sst>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185" fontId="10" fillId="0" borderId="10" xfId="0" applyNumberFormat="1" applyFont="1" applyFill="1" applyBorder="1" applyAlignment="1">
      <alignment horizontal="center"/>
    </xf>
    <xf numFmtId="185" fontId="10" fillId="10" borderId="0" xfId="0" applyNumberFormat="1" applyFont="1" applyFill="1" applyBorder="1" applyAlignment="1">
      <alignment horizontal="center"/>
    </xf>
    <xf numFmtId="185" fontId="10" fillId="10" borderId="11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horizontal="center"/>
    </xf>
    <xf numFmtId="185" fontId="10" fillId="0" borderId="11" xfId="0" applyNumberFormat="1" applyFont="1" applyFill="1" applyBorder="1" applyAlignment="1">
      <alignment horizontal="center" vertical="center"/>
    </xf>
    <xf numFmtId="185" fontId="10" fillId="0" borderId="12" xfId="0" applyNumberFormat="1" applyFont="1" applyFill="1" applyBorder="1" applyAlignment="1">
      <alignment horizontal="center"/>
    </xf>
    <xf numFmtId="185" fontId="10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185" fontId="9" fillId="0" borderId="10" xfId="0" applyNumberFormat="1" applyFont="1" applyFill="1" applyBorder="1" applyAlignment="1">
      <alignment horizontal="center"/>
    </xf>
    <xf numFmtId="185" fontId="9" fillId="10" borderId="0" xfId="0" applyNumberFormat="1" applyFont="1" applyFill="1" applyBorder="1" applyAlignment="1">
      <alignment horizontal="center"/>
    </xf>
    <xf numFmtId="185" fontId="9" fillId="10" borderId="11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11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left" vertical="center" wrapText="1"/>
    </xf>
    <xf numFmtId="185" fontId="10" fillId="25" borderId="0" xfId="0" applyNumberFormat="1" applyFont="1" applyFill="1" applyBorder="1" applyAlignment="1">
      <alignment horizontal="center"/>
    </xf>
    <xf numFmtId="185" fontId="10" fillId="25" borderId="11" xfId="0" applyNumberFormat="1" applyFont="1" applyFill="1" applyBorder="1" applyAlignment="1">
      <alignment horizontal="center" vertical="center"/>
    </xf>
    <xf numFmtId="185" fontId="10" fillId="25" borderId="11" xfId="0" applyNumberFormat="1" applyFont="1" applyFill="1" applyBorder="1" applyAlignment="1">
      <alignment horizontal="center"/>
    </xf>
    <xf numFmtId="185" fontId="10" fillId="25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185" fontId="9" fillId="1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26" borderId="10" xfId="0" applyFont="1" applyFill="1" applyBorder="1" applyAlignment="1">
      <alignment horizontal="left" vertical="center"/>
    </xf>
    <xf numFmtId="185" fontId="6" fillId="26" borderId="10" xfId="0" applyNumberFormat="1" applyFont="1" applyFill="1" applyBorder="1" applyAlignment="1">
      <alignment horizontal="center" vertical="center"/>
    </xf>
    <xf numFmtId="185" fontId="6" fillId="10" borderId="0" xfId="0" applyNumberFormat="1" applyFont="1" applyFill="1" applyBorder="1" applyAlignment="1">
      <alignment horizontal="center" vertical="center"/>
    </xf>
    <xf numFmtId="185" fontId="6" fillId="10" borderId="11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5" fontId="10" fillId="25" borderId="10" xfId="0" applyNumberFormat="1" applyFont="1" applyFill="1" applyBorder="1" applyAlignment="1">
      <alignment horizontal="center"/>
    </xf>
    <xf numFmtId="185" fontId="9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185" fontId="10" fillId="0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56.28125" style="8" customWidth="1"/>
    <col min="2" max="2" width="16.57421875" style="8" customWidth="1"/>
    <col min="3" max="3" width="14.421875" style="8" customWidth="1"/>
    <col min="4" max="4" width="12.7109375" style="8" customWidth="1"/>
    <col min="5" max="5" width="15.7109375" style="8" customWidth="1"/>
    <col min="6" max="6" width="13.57421875" style="8" hidden="1" customWidth="1"/>
    <col min="7" max="7" width="15.421875" style="8" hidden="1" customWidth="1"/>
    <col min="8" max="8" width="13.00390625" style="8" hidden="1" customWidth="1"/>
    <col min="9" max="9" width="11.28125" style="8" hidden="1" customWidth="1"/>
    <col min="10" max="10" width="12.7109375" style="8" hidden="1" customWidth="1"/>
    <col min="11" max="11" width="12.00390625" style="8" hidden="1" customWidth="1"/>
    <col min="12" max="12" width="14.421875" style="8" customWidth="1"/>
    <col min="13" max="13" width="13.7109375" style="8" customWidth="1"/>
    <col min="14" max="14" width="14.28125" style="8" customWidth="1"/>
    <col min="15" max="15" width="10.57421875" style="8" customWidth="1"/>
    <col min="16" max="16" width="10.00390625" style="8" customWidth="1"/>
    <col min="17" max="18" width="10.421875" style="8" customWidth="1"/>
    <col min="19" max="16384" width="9.140625" style="8" customWidth="1"/>
  </cols>
  <sheetData>
    <row r="1" spans="1:18" s="4" customFormat="1" ht="68.25" customHeigh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"/>
      <c r="P1" s="2"/>
      <c r="Q1" s="2"/>
      <c r="R1" s="3"/>
    </row>
    <row r="2" spans="1:18" s="4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3"/>
    </row>
    <row r="3" spans="1:18" ht="15">
      <c r="A3" s="71"/>
      <c r="B3" s="71"/>
      <c r="C3" s="71"/>
      <c r="D3" s="71"/>
      <c r="E3" s="71"/>
      <c r="F3" s="5"/>
      <c r="G3" s="5"/>
      <c r="H3" s="5"/>
      <c r="I3" s="5"/>
      <c r="J3" s="5"/>
      <c r="K3" s="5"/>
      <c r="L3" s="6"/>
      <c r="N3" s="70" t="s">
        <v>21</v>
      </c>
      <c r="O3" s="6"/>
      <c r="P3" s="6"/>
      <c r="Q3" s="6"/>
      <c r="R3" s="7"/>
    </row>
    <row r="4" spans="1:18" ht="39" customHeight="1">
      <c r="A4" s="73" t="s">
        <v>20</v>
      </c>
      <c r="B4" s="74" t="s">
        <v>25</v>
      </c>
      <c r="C4" s="74" t="s">
        <v>26</v>
      </c>
      <c r="D4" s="75" t="s">
        <v>19</v>
      </c>
      <c r="E4" s="74" t="s">
        <v>27</v>
      </c>
      <c r="F4" s="64"/>
      <c r="G4" s="64"/>
      <c r="H4" s="64"/>
      <c r="I4" s="64"/>
      <c r="J4" s="64"/>
      <c r="K4" s="64"/>
      <c r="L4" s="74" t="s">
        <v>28</v>
      </c>
      <c r="M4" s="74"/>
      <c r="N4" s="74"/>
      <c r="O4" s="6"/>
      <c r="P4" s="6"/>
      <c r="Q4" s="6"/>
      <c r="R4" s="7"/>
    </row>
    <row r="5" spans="1:26" s="11" customFormat="1" ht="51" customHeight="1">
      <c r="A5" s="73"/>
      <c r="B5" s="74"/>
      <c r="C5" s="74"/>
      <c r="D5" s="75"/>
      <c r="E5" s="74"/>
      <c r="F5" s="65" t="s">
        <v>24</v>
      </c>
      <c r="G5" s="66" t="s">
        <v>18</v>
      </c>
      <c r="H5" s="67" t="s">
        <v>16</v>
      </c>
      <c r="I5" s="68" t="s">
        <v>17</v>
      </c>
      <c r="J5" s="67" t="s">
        <v>15</v>
      </c>
      <c r="K5" s="67" t="s">
        <v>17</v>
      </c>
      <c r="L5" s="69" t="s">
        <v>29</v>
      </c>
      <c r="M5" s="69" t="s">
        <v>30</v>
      </c>
      <c r="N5" s="69" t="s">
        <v>32</v>
      </c>
      <c r="O5" s="10"/>
      <c r="P5" s="9"/>
      <c r="Q5" s="9"/>
      <c r="R5" s="10"/>
      <c r="S5" s="10"/>
      <c r="T5" s="9"/>
      <c r="U5" s="9"/>
      <c r="V5" s="9"/>
      <c r="W5" s="9"/>
      <c r="X5" s="9"/>
      <c r="Y5" s="9"/>
      <c r="Z5" s="9"/>
    </row>
    <row r="6" spans="1:31" s="23" customFormat="1" ht="14.25" customHeight="1">
      <c r="A6" s="62" t="s">
        <v>12</v>
      </c>
      <c r="B6" s="63">
        <f>B7+B8+B9+B11+B10</f>
        <v>507169.2</v>
      </c>
      <c r="C6" s="63">
        <f>C7+C8+C9+C11+C10</f>
        <v>486287.20000000007</v>
      </c>
      <c r="D6" s="63">
        <f>SUM(D7+D8+D11+D9+D10)</f>
        <v>24479</v>
      </c>
      <c r="E6" s="63">
        <f aca="true" t="shared" si="0" ref="E6:E27">SUM(C6:D6)</f>
        <v>510766.20000000007</v>
      </c>
      <c r="F6" s="14">
        <f>F7+F8+F9+F11+F10</f>
        <v>625029.8999999999</v>
      </c>
      <c r="G6" s="15">
        <f aca="true" t="shared" si="1" ref="G6:G28">F6-E6</f>
        <v>114263.69999999984</v>
      </c>
      <c r="H6" s="16">
        <f>H7+H8+H9+H11+H10</f>
        <v>361870.3</v>
      </c>
      <c r="I6" s="17">
        <f>H6-E6</f>
        <v>-148895.90000000008</v>
      </c>
      <c r="J6" s="18">
        <f>J7+J8+J9+J11+J10</f>
        <v>361870.3</v>
      </c>
      <c r="K6" s="19"/>
      <c r="L6" s="63">
        <f>L7+L8+L9+L11+L10</f>
        <v>467502.7</v>
      </c>
      <c r="M6" s="63">
        <f>M7+M8+M9+M11+M10</f>
        <v>467502.7</v>
      </c>
      <c r="N6" s="63">
        <f>N7+N8+N9+N11+N10</f>
        <v>467502.7</v>
      </c>
      <c r="O6" s="20"/>
      <c r="P6" s="20"/>
      <c r="Q6" s="20"/>
      <c r="R6" s="20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3" customFormat="1" ht="14.25" customHeight="1">
      <c r="A7" s="24" t="s">
        <v>4</v>
      </c>
      <c r="B7" s="25">
        <v>345849</v>
      </c>
      <c r="C7" s="25">
        <v>374110.4</v>
      </c>
      <c r="D7" s="25"/>
      <c r="E7" s="25">
        <f t="shared" si="0"/>
        <v>374110.4</v>
      </c>
      <c r="F7" s="26">
        <v>284263.1</v>
      </c>
      <c r="G7" s="27">
        <f t="shared" si="1"/>
        <v>-89847.30000000005</v>
      </c>
      <c r="H7" s="28">
        <v>284263.1</v>
      </c>
      <c r="I7" s="29"/>
      <c r="J7" s="30">
        <v>284263.1</v>
      </c>
      <c r="K7" s="28"/>
      <c r="L7" s="25">
        <v>382894.4</v>
      </c>
      <c r="M7" s="25">
        <v>382894.4</v>
      </c>
      <c r="N7" s="25">
        <v>382894.4</v>
      </c>
      <c r="O7" s="20"/>
      <c r="P7" s="20"/>
      <c r="Q7" s="20"/>
      <c r="R7" s="20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14.25" customHeight="1">
      <c r="A8" s="24" t="s">
        <v>6</v>
      </c>
      <c r="B8" s="25">
        <v>58815.5</v>
      </c>
      <c r="C8" s="25">
        <v>63484.9</v>
      </c>
      <c r="D8" s="25"/>
      <c r="E8" s="25">
        <f t="shared" si="0"/>
        <v>63484.9</v>
      </c>
      <c r="F8" s="26">
        <v>48407.2</v>
      </c>
      <c r="G8" s="27">
        <f t="shared" si="1"/>
        <v>-15077.700000000004</v>
      </c>
      <c r="H8" s="28">
        <v>48407.2</v>
      </c>
      <c r="I8" s="29"/>
      <c r="J8" s="30">
        <v>48407.2</v>
      </c>
      <c r="K8" s="28"/>
      <c r="L8" s="25">
        <v>67108.6</v>
      </c>
      <c r="M8" s="25">
        <v>67108.6</v>
      </c>
      <c r="N8" s="25">
        <v>67108.6</v>
      </c>
      <c r="O8" s="20"/>
      <c r="P8" s="20"/>
      <c r="Q8" s="20"/>
      <c r="R8" s="20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3" customFormat="1" ht="14.25" customHeight="1">
      <c r="A9" s="24" t="s">
        <v>5</v>
      </c>
      <c r="B9" s="25">
        <v>94286.7</v>
      </c>
      <c r="C9" s="25">
        <v>48691.9</v>
      </c>
      <c r="D9" s="25"/>
      <c r="E9" s="25">
        <f t="shared" si="0"/>
        <v>48691.9</v>
      </c>
      <c r="F9" s="26">
        <v>259398.4</v>
      </c>
      <c r="G9" s="27">
        <f t="shared" si="1"/>
        <v>210706.5</v>
      </c>
      <c r="H9" s="28">
        <v>29200</v>
      </c>
      <c r="I9" s="29"/>
      <c r="J9" s="30">
        <v>29200</v>
      </c>
      <c r="K9" s="28"/>
      <c r="L9" s="25">
        <v>17499.7</v>
      </c>
      <c r="M9" s="25">
        <v>17499.7</v>
      </c>
      <c r="N9" s="25">
        <v>17499.7</v>
      </c>
      <c r="O9" s="20"/>
      <c r="P9" s="20"/>
      <c r="Q9" s="20"/>
      <c r="R9" s="20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3" customFormat="1" ht="14.25" customHeight="1">
      <c r="A10" s="24" t="s">
        <v>8</v>
      </c>
      <c r="B10" s="25">
        <v>0</v>
      </c>
      <c r="C10" s="25">
        <v>0</v>
      </c>
      <c r="D10" s="25"/>
      <c r="E10" s="25">
        <f>SUM(C10:D10)</f>
        <v>0</v>
      </c>
      <c r="F10" s="26">
        <v>32961.2</v>
      </c>
      <c r="G10" s="27">
        <f t="shared" si="1"/>
        <v>32961.2</v>
      </c>
      <c r="H10" s="28">
        <v>0</v>
      </c>
      <c r="I10" s="29"/>
      <c r="J10" s="30">
        <v>0</v>
      </c>
      <c r="K10" s="28"/>
      <c r="L10" s="25">
        <v>0</v>
      </c>
      <c r="M10" s="25">
        <v>0</v>
      </c>
      <c r="N10" s="25">
        <v>0</v>
      </c>
      <c r="O10" s="20"/>
      <c r="P10" s="20"/>
      <c r="Q10" s="20"/>
      <c r="R10" s="20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3" customFormat="1" ht="14.25" customHeight="1">
      <c r="A11" s="24" t="s">
        <v>7</v>
      </c>
      <c r="B11" s="25">
        <v>8218</v>
      </c>
      <c r="C11" s="25">
        <v>0</v>
      </c>
      <c r="D11" s="25">
        <v>24479</v>
      </c>
      <c r="E11" s="25">
        <f t="shared" si="0"/>
        <v>24479</v>
      </c>
      <c r="F11" s="26">
        <v>0</v>
      </c>
      <c r="G11" s="15">
        <f t="shared" si="1"/>
        <v>-24479</v>
      </c>
      <c r="H11" s="28">
        <v>0</v>
      </c>
      <c r="I11" s="29"/>
      <c r="J11" s="30">
        <v>0</v>
      </c>
      <c r="K11" s="28"/>
      <c r="L11" s="25">
        <v>0</v>
      </c>
      <c r="M11" s="25">
        <v>0</v>
      </c>
      <c r="N11" s="25">
        <v>0</v>
      </c>
      <c r="O11" s="20"/>
      <c r="P11" s="20"/>
      <c r="Q11" s="20"/>
      <c r="R11" s="20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14.25" customHeight="1">
      <c r="A12" s="12" t="s">
        <v>9</v>
      </c>
      <c r="B12" s="13">
        <f>B13+B16</f>
        <v>931664.1</v>
      </c>
      <c r="C12" s="13">
        <f>C13+C16</f>
        <v>162665.2</v>
      </c>
      <c r="D12" s="13">
        <f>D13+D16</f>
        <v>31559.7</v>
      </c>
      <c r="E12" s="13">
        <f t="shared" si="0"/>
        <v>194224.90000000002</v>
      </c>
      <c r="F12" s="14">
        <f>F13+F16</f>
        <v>558006.4</v>
      </c>
      <c r="G12" s="15">
        <f t="shared" si="1"/>
        <v>363781.5</v>
      </c>
      <c r="H12" s="16">
        <f>H13+H16</f>
        <v>467236.80000000005</v>
      </c>
      <c r="I12" s="19"/>
      <c r="J12" s="18">
        <f>J13+J16</f>
        <v>467236.80000000005</v>
      </c>
      <c r="K12" s="16"/>
      <c r="L12" s="13">
        <f>L13+L16</f>
        <v>296355</v>
      </c>
      <c r="M12" s="13">
        <f>M13+M16</f>
        <v>194136.89999999997</v>
      </c>
      <c r="N12" s="13">
        <f>N13+N16</f>
        <v>412911.80000000005</v>
      </c>
      <c r="O12" s="31"/>
      <c r="P12" s="31"/>
      <c r="Q12" s="31"/>
      <c r="R12" s="31"/>
      <c r="S12" s="3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14.25" customHeight="1">
      <c r="A13" s="12" t="s">
        <v>10</v>
      </c>
      <c r="B13" s="13">
        <f>B14+B15</f>
        <v>908409.9</v>
      </c>
      <c r="C13" s="13">
        <f>C14+C15</f>
        <v>147464.1</v>
      </c>
      <c r="D13" s="13">
        <f>D14+D15</f>
        <v>22707.2</v>
      </c>
      <c r="E13" s="13">
        <f>SUM(C13:D13)</f>
        <v>170171.30000000002</v>
      </c>
      <c r="F13" s="14">
        <f>F14+F15</f>
        <v>436300</v>
      </c>
      <c r="G13" s="27">
        <f t="shared" si="1"/>
        <v>266128.69999999995</v>
      </c>
      <c r="H13" s="16">
        <f>H14+H15</f>
        <v>367028.9</v>
      </c>
      <c r="I13" s="19"/>
      <c r="J13" s="18">
        <f>J14+J15</f>
        <v>367028.9</v>
      </c>
      <c r="K13" s="16"/>
      <c r="L13" s="13">
        <f>L14+L15</f>
        <v>286291.9</v>
      </c>
      <c r="M13" s="13">
        <f>M14+M15</f>
        <v>148388.59999999998</v>
      </c>
      <c r="N13" s="13">
        <f>N14+N15</f>
        <v>145382.4</v>
      </c>
      <c r="O13" s="31"/>
      <c r="P13" s="31"/>
      <c r="Q13" s="31"/>
      <c r="R13" s="31"/>
      <c r="S13" s="3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3" customFormat="1" ht="15">
      <c r="A14" s="33" t="s">
        <v>0</v>
      </c>
      <c r="B14" s="25">
        <f>817502.3+90000</f>
        <v>907502.3</v>
      </c>
      <c r="C14" s="25">
        <v>147464.1</v>
      </c>
      <c r="D14" s="25">
        <v>19135.5</v>
      </c>
      <c r="E14" s="25">
        <f t="shared" si="0"/>
        <v>166599.6</v>
      </c>
      <c r="F14" s="26">
        <v>435477.5</v>
      </c>
      <c r="G14" s="27">
        <f t="shared" si="1"/>
        <v>268877.9</v>
      </c>
      <c r="H14" s="28">
        <v>367028.9</v>
      </c>
      <c r="I14" s="29"/>
      <c r="J14" s="30">
        <v>367028.9</v>
      </c>
      <c r="K14" s="28"/>
      <c r="L14" s="25">
        <v>281067.9</v>
      </c>
      <c r="M14" s="25">
        <v>148375.8</v>
      </c>
      <c r="N14" s="25">
        <v>145369.6</v>
      </c>
      <c r="O14" s="20"/>
      <c r="P14" s="20"/>
      <c r="Q14" s="20"/>
      <c r="R14" s="20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3" customFormat="1" ht="15">
      <c r="A15" s="33" t="s">
        <v>1</v>
      </c>
      <c r="B15" s="25">
        <v>907.6</v>
      </c>
      <c r="C15" s="25">
        <v>0</v>
      </c>
      <c r="D15" s="25">
        <v>3571.7</v>
      </c>
      <c r="E15" s="25">
        <f t="shared" si="0"/>
        <v>3571.7</v>
      </c>
      <c r="F15" s="26">
        <v>822.5</v>
      </c>
      <c r="G15" s="27">
        <f t="shared" si="1"/>
        <v>-2749.2</v>
      </c>
      <c r="H15" s="28">
        <v>0</v>
      </c>
      <c r="I15" s="29"/>
      <c r="J15" s="30">
        <v>0</v>
      </c>
      <c r="K15" s="28"/>
      <c r="L15" s="25">
        <v>5224</v>
      </c>
      <c r="M15" s="25">
        <v>12.8</v>
      </c>
      <c r="N15" s="25">
        <v>12.8</v>
      </c>
      <c r="O15" s="20"/>
      <c r="P15" s="20"/>
      <c r="Q15" s="20"/>
      <c r="R15" s="20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3" customFormat="1" ht="14.25" customHeight="1">
      <c r="A16" s="12" t="s">
        <v>11</v>
      </c>
      <c r="B16" s="13">
        <f>B17+B18</f>
        <v>23254.2</v>
      </c>
      <c r="C16" s="13">
        <f>C17+C18</f>
        <v>15201.1</v>
      </c>
      <c r="D16" s="13">
        <f>D17+D18</f>
        <v>8852.5</v>
      </c>
      <c r="E16" s="13">
        <f t="shared" si="0"/>
        <v>24053.6</v>
      </c>
      <c r="F16" s="14">
        <f>F17+F18</f>
        <v>121706.4</v>
      </c>
      <c r="G16" s="15">
        <f t="shared" si="1"/>
        <v>97652.79999999999</v>
      </c>
      <c r="H16" s="16">
        <f>H17+H18</f>
        <v>100207.9</v>
      </c>
      <c r="I16" s="19"/>
      <c r="J16" s="18">
        <f>J17+J18</f>
        <v>100207.9</v>
      </c>
      <c r="K16" s="16"/>
      <c r="L16" s="13">
        <f>L17+L18</f>
        <v>10063.1</v>
      </c>
      <c r="M16" s="13">
        <f>M17+M18</f>
        <v>45748.3</v>
      </c>
      <c r="N16" s="13">
        <f>N17+N18</f>
        <v>267529.4</v>
      </c>
      <c r="O16" s="20"/>
      <c r="P16" s="20"/>
      <c r="Q16" s="20"/>
      <c r="R16" s="20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3" customFormat="1" ht="15">
      <c r="A17" s="33" t="s">
        <v>0</v>
      </c>
      <c r="B17" s="25">
        <v>23254.2</v>
      </c>
      <c r="C17" s="25">
        <v>15201.1</v>
      </c>
      <c r="D17" s="25">
        <v>8852.5</v>
      </c>
      <c r="E17" s="25">
        <f t="shared" si="0"/>
        <v>24053.6</v>
      </c>
      <c r="F17" s="26">
        <v>121706.4</v>
      </c>
      <c r="G17" s="27">
        <f t="shared" si="1"/>
        <v>97652.79999999999</v>
      </c>
      <c r="H17" s="28">
        <v>100207.9</v>
      </c>
      <c r="I17" s="29"/>
      <c r="J17" s="30">
        <v>100207.9</v>
      </c>
      <c r="K17" s="28"/>
      <c r="L17" s="25">
        <v>10063.1</v>
      </c>
      <c r="M17" s="25">
        <v>45748.3</v>
      </c>
      <c r="N17" s="25">
        <v>267529.4</v>
      </c>
      <c r="O17" s="20"/>
      <c r="P17" s="20"/>
      <c r="Q17" s="20"/>
      <c r="R17" s="20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3" customFormat="1" ht="15">
      <c r="A18" s="33" t="s">
        <v>1</v>
      </c>
      <c r="B18" s="25">
        <v>0</v>
      </c>
      <c r="C18" s="25">
        <v>0</v>
      </c>
      <c r="D18" s="25"/>
      <c r="E18" s="25">
        <f t="shared" si="0"/>
        <v>0</v>
      </c>
      <c r="F18" s="26">
        <v>0</v>
      </c>
      <c r="G18" s="27">
        <f t="shared" si="1"/>
        <v>0</v>
      </c>
      <c r="H18" s="28">
        <v>0</v>
      </c>
      <c r="I18" s="29"/>
      <c r="J18" s="30">
        <v>0</v>
      </c>
      <c r="K18" s="28"/>
      <c r="L18" s="25">
        <v>0</v>
      </c>
      <c r="M18" s="25">
        <v>0</v>
      </c>
      <c r="N18" s="25">
        <v>0</v>
      </c>
      <c r="O18" s="20"/>
      <c r="P18" s="20"/>
      <c r="Q18" s="20"/>
      <c r="R18" s="20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3" customFormat="1" ht="14.25" customHeight="1">
      <c r="A19" s="12" t="s">
        <v>2</v>
      </c>
      <c r="B19" s="13">
        <f>B20+B21</f>
        <v>1160283.6</v>
      </c>
      <c r="C19" s="13">
        <f>C20+C21</f>
        <v>1169853.8</v>
      </c>
      <c r="D19" s="13">
        <f>SUM(D20:D21)</f>
        <v>3903</v>
      </c>
      <c r="E19" s="13">
        <f t="shared" si="0"/>
        <v>1173756.8</v>
      </c>
      <c r="F19" s="14">
        <f>F20+F21</f>
        <v>1182767.8</v>
      </c>
      <c r="G19" s="15">
        <f t="shared" si="1"/>
        <v>9011</v>
      </c>
      <c r="H19" s="16">
        <f>H20+H21</f>
        <v>1299560.0999999999</v>
      </c>
      <c r="I19" s="19"/>
      <c r="J19" s="18">
        <f>J20+J21</f>
        <v>1299560.0999999999</v>
      </c>
      <c r="K19" s="16"/>
      <c r="L19" s="13">
        <f>L20+L21</f>
        <v>1222249.1</v>
      </c>
      <c r="M19" s="13">
        <f>M20+M21</f>
        <v>1176255.7</v>
      </c>
      <c r="N19" s="13">
        <f>N20+N21</f>
        <v>1179981.7</v>
      </c>
      <c r="O19" s="31"/>
      <c r="P19" s="31"/>
      <c r="Q19" s="31"/>
      <c r="R19" s="31"/>
      <c r="S19" s="3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3" customFormat="1" ht="15">
      <c r="A20" s="33" t="s">
        <v>0</v>
      </c>
      <c r="B20" s="25">
        <v>1151728.1</v>
      </c>
      <c r="C20" s="25">
        <v>1162530.5</v>
      </c>
      <c r="D20" s="25">
        <v>6172.8</v>
      </c>
      <c r="E20" s="25">
        <f t="shared" si="0"/>
        <v>1168703.3</v>
      </c>
      <c r="F20" s="26">
        <v>1175159.3</v>
      </c>
      <c r="G20" s="27">
        <f t="shared" si="1"/>
        <v>6456</v>
      </c>
      <c r="H20" s="28">
        <v>1292585.2</v>
      </c>
      <c r="I20" s="29"/>
      <c r="J20" s="30">
        <v>1292585.2</v>
      </c>
      <c r="K20" s="28"/>
      <c r="L20" s="25">
        <v>1216417</v>
      </c>
      <c r="M20" s="25">
        <v>1169529</v>
      </c>
      <c r="N20" s="25">
        <v>1173608.4</v>
      </c>
      <c r="O20" s="20"/>
      <c r="P20" s="20"/>
      <c r="Q20" s="20"/>
      <c r="R20" s="20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23" customFormat="1" ht="15">
      <c r="A21" s="33" t="s">
        <v>1</v>
      </c>
      <c r="B21" s="25">
        <v>8555.5</v>
      </c>
      <c r="C21" s="25">
        <v>7323.3</v>
      </c>
      <c r="D21" s="25">
        <v>-2269.8</v>
      </c>
      <c r="E21" s="25">
        <f t="shared" si="0"/>
        <v>5053.5</v>
      </c>
      <c r="F21" s="26">
        <v>7608.5</v>
      </c>
      <c r="G21" s="27">
        <f t="shared" si="1"/>
        <v>2555</v>
      </c>
      <c r="H21" s="28">
        <v>6974.9</v>
      </c>
      <c r="I21" s="29"/>
      <c r="J21" s="30">
        <v>6974.9</v>
      </c>
      <c r="K21" s="28"/>
      <c r="L21" s="25">
        <v>5832.1</v>
      </c>
      <c r="M21" s="25">
        <v>6726.7</v>
      </c>
      <c r="N21" s="25">
        <v>6373.3</v>
      </c>
      <c r="O21" s="20"/>
      <c r="P21" s="20"/>
      <c r="Q21" s="20"/>
      <c r="R21" s="20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3" customFormat="1" ht="14.25" customHeight="1">
      <c r="A22" s="12" t="s">
        <v>3</v>
      </c>
      <c r="B22" s="13">
        <f>B23+B24</f>
        <v>11211.1</v>
      </c>
      <c r="C22" s="13">
        <f>C23+C24</f>
        <v>3908.6</v>
      </c>
      <c r="D22" s="13">
        <f>SUM(D23:D24)</f>
        <v>3888.8</v>
      </c>
      <c r="E22" s="13">
        <f t="shared" si="0"/>
        <v>7797.4</v>
      </c>
      <c r="F22" s="14">
        <f>F23+F24</f>
        <v>11348.699999999999</v>
      </c>
      <c r="G22" s="15">
        <f t="shared" si="1"/>
        <v>3551.2999999999993</v>
      </c>
      <c r="H22" s="16">
        <f>H23+H24</f>
        <v>7900.599999999999</v>
      </c>
      <c r="I22" s="19"/>
      <c r="J22" s="18">
        <f>J23+J24</f>
        <v>7900.599999999999</v>
      </c>
      <c r="K22" s="16"/>
      <c r="L22" s="13">
        <f>L23+L24</f>
        <v>2609.9</v>
      </c>
      <c r="M22" s="13">
        <f>M23+M24</f>
        <v>2461</v>
      </c>
      <c r="N22" s="13">
        <f>N23+N24</f>
        <v>2461</v>
      </c>
      <c r="O22" s="31"/>
      <c r="P22" s="31"/>
      <c r="Q22" s="31"/>
      <c r="R22" s="31"/>
      <c r="S22" s="3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3" customFormat="1" ht="15">
      <c r="A23" s="33" t="s">
        <v>0</v>
      </c>
      <c r="B23" s="25">
        <v>11200.9</v>
      </c>
      <c r="C23" s="25">
        <v>3908.6</v>
      </c>
      <c r="D23" s="25">
        <v>3888.8</v>
      </c>
      <c r="E23" s="25">
        <f t="shared" si="0"/>
        <v>7797.4</v>
      </c>
      <c r="F23" s="26">
        <v>11338.8</v>
      </c>
      <c r="G23" s="27">
        <f t="shared" si="1"/>
        <v>3541.3999999999996</v>
      </c>
      <c r="H23" s="28">
        <v>7890.7</v>
      </c>
      <c r="I23" s="29"/>
      <c r="J23" s="30">
        <v>7890.7</v>
      </c>
      <c r="K23" s="28"/>
      <c r="L23" s="25">
        <v>2609.9</v>
      </c>
      <c r="M23" s="25">
        <v>2461</v>
      </c>
      <c r="N23" s="25">
        <v>2461</v>
      </c>
      <c r="O23" s="20"/>
      <c r="P23" s="20"/>
      <c r="Q23" s="20"/>
      <c r="R23" s="20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23" customFormat="1" ht="15">
      <c r="A24" s="33" t="s">
        <v>1</v>
      </c>
      <c r="B24" s="25">
        <v>10.2</v>
      </c>
      <c r="C24" s="25">
        <v>0</v>
      </c>
      <c r="D24" s="25"/>
      <c r="E24" s="25">
        <f t="shared" si="0"/>
        <v>0</v>
      </c>
      <c r="F24" s="26">
        <v>9.9</v>
      </c>
      <c r="G24" s="27">
        <f t="shared" si="1"/>
        <v>9.9</v>
      </c>
      <c r="H24" s="28">
        <v>9.9</v>
      </c>
      <c r="I24" s="29"/>
      <c r="J24" s="30">
        <v>9.9</v>
      </c>
      <c r="K24" s="28"/>
      <c r="L24" s="25">
        <v>0</v>
      </c>
      <c r="M24" s="25"/>
      <c r="N24" s="25"/>
      <c r="O24" s="20"/>
      <c r="P24" s="20"/>
      <c r="Q24" s="20"/>
      <c r="R24" s="20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3" customFormat="1" ht="32.25" customHeight="1">
      <c r="A25" s="34" t="s">
        <v>13</v>
      </c>
      <c r="B25" s="60">
        <f>SUM(B6+B12+B19+B22)</f>
        <v>2610328.0000000005</v>
      </c>
      <c r="C25" s="60">
        <f>SUM(C6+C12+C19+C22)</f>
        <v>1822714.8000000003</v>
      </c>
      <c r="D25" s="60">
        <f>SUM(D6+D12+D19+D22)</f>
        <v>63830.5</v>
      </c>
      <c r="E25" s="60">
        <f t="shared" si="0"/>
        <v>1886545.3000000003</v>
      </c>
      <c r="F25" s="35">
        <f>SUM(F6+F12+F19+F22)</f>
        <v>2377152.8</v>
      </c>
      <c r="G25" s="36">
        <f t="shared" si="1"/>
        <v>490607.49999999953</v>
      </c>
      <c r="H25" s="35">
        <f>SUM(H6+H12+H19+H22)</f>
        <v>2136567.8000000003</v>
      </c>
      <c r="I25" s="37"/>
      <c r="J25" s="38">
        <f>SUM(J6+J12+J19+J22)</f>
        <v>2136567.8000000003</v>
      </c>
      <c r="K25" s="35"/>
      <c r="L25" s="60">
        <f>SUM(L6+L12+L19+L22)</f>
        <v>1988716.7</v>
      </c>
      <c r="M25" s="60">
        <f>SUM(M6+M12+M19+M22)</f>
        <v>1840356.2999999998</v>
      </c>
      <c r="N25" s="60">
        <f>SUM(N6+N12+N19+N22)</f>
        <v>2062857.2</v>
      </c>
      <c r="O25" s="31"/>
      <c r="P25" s="31"/>
      <c r="Q25" s="31"/>
      <c r="R25" s="31"/>
      <c r="S25" s="3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3" customFormat="1" ht="47.25" customHeight="1">
      <c r="A26" s="39" t="s">
        <v>23</v>
      </c>
      <c r="B26" s="61">
        <f>151986.3</f>
        <v>151986.3</v>
      </c>
      <c r="C26" s="40">
        <v>0</v>
      </c>
      <c r="D26" s="61">
        <v>85087.7</v>
      </c>
      <c r="E26" s="61">
        <f t="shared" si="0"/>
        <v>85087.7</v>
      </c>
      <c r="F26" s="26">
        <v>59492.4</v>
      </c>
      <c r="G26" s="15">
        <f t="shared" si="1"/>
        <v>-25595.299999999996</v>
      </c>
      <c r="H26" s="28">
        <v>57492.4</v>
      </c>
      <c r="I26" s="29"/>
      <c r="J26" s="30">
        <v>57492.4</v>
      </c>
      <c r="K26" s="28"/>
      <c r="L26" s="40">
        <v>0</v>
      </c>
      <c r="M26" s="40">
        <v>0</v>
      </c>
      <c r="N26" s="40">
        <v>0</v>
      </c>
      <c r="O26" s="20"/>
      <c r="P26" s="20"/>
      <c r="Q26" s="20"/>
      <c r="R26" s="20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48" customFormat="1" ht="48" customHeight="1">
      <c r="A27" s="39" t="s">
        <v>22</v>
      </c>
      <c r="B27" s="40">
        <f>-14025.6+4.2</f>
        <v>-14021.4</v>
      </c>
      <c r="C27" s="40">
        <v>0</v>
      </c>
      <c r="D27" s="40"/>
      <c r="E27" s="40">
        <f t="shared" si="0"/>
        <v>0</v>
      </c>
      <c r="F27" s="41">
        <v>-9758.4</v>
      </c>
      <c r="G27" s="15">
        <f t="shared" si="1"/>
        <v>-9758.4</v>
      </c>
      <c r="H27" s="42">
        <v>-9677</v>
      </c>
      <c r="I27" s="43"/>
      <c r="J27" s="44">
        <v>-9677</v>
      </c>
      <c r="K27" s="28"/>
      <c r="L27" s="40">
        <v>0</v>
      </c>
      <c r="M27" s="40">
        <v>0</v>
      </c>
      <c r="N27" s="40">
        <v>0</v>
      </c>
      <c r="O27" s="45"/>
      <c r="P27" s="45"/>
      <c r="Q27" s="45"/>
      <c r="R27" s="45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59" customFormat="1" ht="22.5" customHeight="1">
      <c r="A28" s="49" t="s">
        <v>14</v>
      </c>
      <c r="B28" s="50">
        <f>SUM(B25+B26+B27)</f>
        <v>2748292.9000000004</v>
      </c>
      <c r="C28" s="50">
        <f>SUM(C25+C26+C27)</f>
        <v>1822714.8000000003</v>
      </c>
      <c r="D28" s="50">
        <f>SUM(D25+D26+D27)</f>
        <v>148918.2</v>
      </c>
      <c r="E28" s="50">
        <f>SUM(C28:D28)</f>
        <v>1971633.0000000002</v>
      </c>
      <c r="F28" s="51">
        <f>SUM(F25+F26+F27)</f>
        <v>2426886.8</v>
      </c>
      <c r="G28" s="52">
        <f t="shared" si="1"/>
        <v>455253.7999999996</v>
      </c>
      <c r="H28" s="53">
        <f>SUM(H25+H26+H27)</f>
        <v>2184383.2</v>
      </c>
      <c r="I28" s="54"/>
      <c r="J28" s="55">
        <f>SUM(J25+J26+J27)</f>
        <v>2184383.2</v>
      </c>
      <c r="K28" s="54"/>
      <c r="L28" s="50">
        <f>SUM(L25+L26+L27)</f>
        <v>1988716.7</v>
      </c>
      <c r="M28" s="50">
        <f>SUM(M25+M26+M27)</f>
        <v>1840356.2999999998</v>
      </c>
      <c r="N28" s="50">
        <f>SUM(N25+N26+N27)</f>
        <v>2062857.2</v>
      </c>
      <c r="O28" s="56"/>
      <c r="P28" s="56"/>
      <c r="Q28" s="56"/>
      <c r="R28" s="56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s="23" customFormat="1" ht="31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31"/>
      <c r="M29" s="31"/>
      <c r="N29" s="31"/>
      <c r="O29" s="3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</sheetData>
  <sheetProtection/>
  <mergeCells count="8">
    <mergeCell ref="A3:E3"/>
    <mergeCell ref="A4:A5"/>
    <mergeCell ref="B4:B5"/>
    <mergeCell ref="C4:C5"/>
    <mergeCell ref="D4:D5"/>
    <mergeCell ref="E4:E5"/>
    <mergeCell ref="A1:N1"/>
    <mergeCell ref="L4:N4"/>
  </mergeCells>
  <printOptions/>
  <pageMargins left="0.7086614173228347" right="0.15748031496062992" top="0.2755905511811024" bottom="0.275590551181102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Ситникова</cp:lastModifiedBy>
  <cp:lastPrinted>2017-11-09T06:11:08Z</cp:lastPrinted>
  <dcterms:created xsi:type="dcterms:W3CDTF">1996-10-08T23:32:33Z</dcterms:created>
  <dcterms:modified xsi:type="dcterms:W3CDTF">2017-11-09T06:11:11Z</dcterms:modified>
  <cp:category/>
  <cp:version/>
  <cp:contentType/>
  <cp:contentStatus/>
</cp:coreProperties>
</file>