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240" yWindow="105" windowWidth="14805" windowHeight="8010" activeTab="1"/>
  </bookViews>
  <sheets>
    <sheet name="доходы" sheetId="3" r:id="rId1"/>
    <sheet name="расходы" sheetId="2" r:id="rId2"/>
  </sheets>
  <definedNames>
    <definedName name="_xlnm.Print_Titles" localSheetId="0">доходы!$10:$11</definedName>
    <definedName name="_xlnm.Print_Titles" localSheetId="1">расходы!$1:$2</definedName>
  </definedNames>
  <calcPr calcId="125725"/>
  <customWorkbookViews>
    <customWorkbookView name="Острешкина Наталья Иосифовна - Личное представление" guid="{AA35BFF6-BC5E-4E54-B319-9A148CC08670}" mergeInterval="0" personalView="1" maximized="1" xWindow="1" yWindow="1" windowWidth="1920" windowHeight="817" activeSheetId="1"/>
    <customWorkbookView name="Кузина Екатерина Павловна - Личное представление" guid="{41E59370-86DD-452E-B1B2-DA55FEACF58D}" mergeInterval="0" personalView="1" maximized="1" windowWidth="1916" windowHeight="815" activeSheetId="1"/>
  </customWorkbookViews>
</workbook>
</file>

<file path=xl/calcChain.xml><?xml version="1.0" encoding="utf-8"?>
<calcChain xmlns="http://schemas.openxmlformats.org/spreadsheetml/2006/main">
  <c r="M4" i="2"/>
  <c r="M24" i="3"/>
  <c r="I24"/>
  <c r="H24"/>
  <c r="G24"/>
  <c r="M23"/>
  <c r="N19"/>
  <c r="L19"/>
  <c r="K19"/>
  <c r="J19"/>
  <c r="N18"/>
  <c r="M18"/>
  <c r="I18"/>
  <c r="H18"/>
  <c r="G18"/>
  <c r="M15"/>
  <c r="N14"/>
  <c r="L14"/>
  <c r="L13" s="1"/>
  <c r="K14"/>
  <c r="J14"/>
  <c r="N13"/>
  <c r="K13"/>
  <c r="J13"/>
  <c r="N4" i="2" l="1"/>
  <c r="M5"/>
  <c r="N5"/>
  <c r="M6" l="1"/>
  <c r="N6" s="1"/>
  <c r="N7"/>
  <c r="M11" l="1"/>
  <c r="M7"/>
  <c r="N11"/>
  <c r="M13"/>
  <c r="K13"/>
  <c r="L13"/>
  <c r="L6"/>
  <c r="K6"/>
  <c r="I11"/>
  <c r="H11"/>
  <c r="G11"/>
  <c r="J6" l="1"/>
  <c r="G6" l="1"/>
  <c r="L7" l="1"/>
  <c r="K7"/>
  <c r="J7"/>
  <c r="J5" s="1"/>
  <c r="K11"/>
  <c r="J11"/>
  <c r="L11"/>
  <c r="I7" l="1"/>
  <c r="L5"/>
  <c r="I5" s="1"/>
  <c r="H7"/>
  <c r="K5"/>
  <c r="G7"/>
  <c r="G5"/>
  <c r="H6"/>
  <c r="H5"/>
  <c r="I6"/>
  <c r="J13"/>
  <c r="L4" l="1"/>
  <c r="J4"/>
  <c r="K4"/>
</calcChain>
</file>

<file path=xl/sharedStrings.xml><?xml version="1.0" encoding="utf-8"?>
<sst xmlns="http://schemas.openxmlformats.org/spreadsheetml/2006/main" count="220" uniqueCount="169">
  <si>
    <t>Наименование мероприятия</t>
  </si>
  <si>
    <t>Целевой показатель</t>
  </si>
  <si>
    <t>2. Мероприятия по оптимизации расходов бюджета муниципального образования</t>
  </si>
  <si>
    <t>2017 год</t>
  </si>
  <si>
    <t>2018 год</t>
  </si>
  <si>
    <t>2019 год</t>
  </si>
  <si>
    <t>№ п/п</t>
  </si>
  <si>
    <t xml:space="preserve">Ответственный исполнитель </t>
  </si>
  <si>
    <t>Срок исполнения  мероприятия</t>
  </si>
  <si>
    <t>Проект нормативного правового акта или иной документ</t>
  </si>
  <si>
    <t>Значение целевого показателя</t>
  </si>
  <si>
    <t>Планируемый (ожидаемый) бюджетный эффект от реализации мероприятий (тыс.рублей)</t>
  </si>
  <si>
    <t>Итого по расходам, в том числе</t>
  </si>
  <si>
    <t>2.1.</t>
  </si>
  <si>
    <t>оптимизация расходов бюджета городского округа город Урай, %</t>
  </si>
  <si>
    <t>2.1.1.</t>
  </si>
  <si>
    <t xml:space="preserve">в результате cокращения бюджетных ассигнований на закупку товаров, работ и услуг, в том числе в целях повышения эффективности осуществления закупок, обоснованности цен, контрактов, комплектности и технических характеристик, проведении экспертизы качества поставленного товара, результатов выполненной работы  </t>
  </si>
  <si>
    <t>2.1.2.</t>
  </si>
  <si>
    <t xml:space="preserve">в результате оптимизации лимитов потребления топливно-энергетических ресурсов муниципальных учреждений, обеспечение энергоэффективности в бюджетном секторе </t>
  </si>
  <si>
    <t>оптимизация расходов бюджета городского округа город Урай,%</t>
  </si>
  <si>
    <t>2.2.</t>
  </si>
  <si>
    <t>Проведение мероприятий, направленных на расширение перечня и объемов платных услуг, оказываемых муниципальными учреждениями в соответствии с их уставами</t>
  </si>
  <si>
    <t>увеличение объема платных услуг ежегодно, тыс.рублей</t>
  </si>
  <si>
    <t>3.  Мероприятия по сокращению муниципального долга и расходов на его обслуживание</t>
  </si>
  <si>
    <t>Итого, в том числе</t>
  </si>
  <si>
    <t>3.1</t>
  </si>
  <si>
    <t>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t>
  </si>
  <si>
    <t>отношение муниципального долга к доходам бюджета города без учета безвозмездных поступлений  по дополнительным нормативам отчислений, %</t>
  </si>
  <si>
    <t>не более 10,0</t>
  </si>
  <si>
    <t>3.2</t>
  </si>
  <si>
    <t>Установление уровня долговой нагрузки на бюджет города по ежегодному погашению долговых обязательств на уровне, не превышающем 10%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t>
  </si>
  <si>
    <t>Постановление администрации города Урай от 08.04.2015 №1242 "Об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</si>
  <si>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по дополнительным нормативам отчислений , %</t>
  </si>
  <si>
    <t>3.3</t>
  </si>
  <si>
    <t>Установление предельного годового объема расходов на обслуживание муниципального долга не более 1,0 % от общего годового объема расходов бюджета города, за исключением расходов, осуществляемых за счет субвенций</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</si>
  <si>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</si>
  <si>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не более 1,0</t>
  </si>
  <si>
    <t>2017-2019 годы</t>
  </si>
  <si>
    <t>Проекты постановлений администрации города Урай "Об утверждении стоимости платных услуг"</t>
  </si>
  <si>
    <t>Основные направления бюджетной политики и основные направления  налоговой политики городского округа город Урай на 2017 год и на плановый период 2018 и 2019 годов</t>
  </si>
  <si>
    <t>2.1.3.</t>
  </si>
  <si>
    <t>сентябрь 2017 года</t>
  </si>
  <si>
    <t>сокращение численности бюджетных учреждений</t>
  </si>
  <si>
    <t>не более 15,0</t>
  </si>
  <si>
    <t>2.1.4.</t>
  </si>
  <si>
    <t xml:space="preserve">Реализация плана мероприятий (дорожная карта) по поддержке доступа немуниципальных организаций (коммерческих, некоммерческих) к предоставлению услуг в социальной сфере в городе Урай на 2016-2020 годы </t>
  </si>
  <si>
    <t xml:space="preserve">Постановление администрации города Урай от 20.10.2016 №3179 "О плане мероприятий (дорожная карта) по поддержке доступа немуниципальных организаций (коммерческих, некоммерческих) к предоставлению услуг в социальной сфере в городе Урай на 2016-2020 годы" </t>
  </si>
  <si>
    <t>Доля средств бюджета города Урай, выделяемых немуниципальным организациям, в том числе социально ориентированным некоммерческим орагнизациям, на предоставление услуг (работ) в общем объеме средств бюджета города Урай на предоставление услуг в социальной сфере,%</t>
  </si>
  <si>
    <t>2.1.5.</t>
  </si>
  <si>
    <t>Проект постановления администрации города "О внесении изменений в постановление администрации города Урай от 19.08.2011 №2355 "Об утверждении реестра муниципальных услуг"</t>
  </si>
  <si>
    <t>Реорганизация муниципальных бюджетных учреждений (путем объединения нескольких организаций)</t>
  </si>
  <si>
    <t>Проект постановления администрации города "О реорганизации учреждений городского округа город Урай"</t>
  </si>
  <si>
    <t>сокращение общего количества учреждений, ед.</t>
  </si>
  <si>
    <t>Передача муниципальных услуг черех МАУ "Многофункциональный центр предоставления государственных и муниципальных услуг»</t>
  </si>
  <si>
    <t>Сокращение расходов бюджета городского округа за исключением межбюджетных трансфертов, в том числе:</t>
  </si>
  <si>
    <t>Проекты Решений Думы города Урай "О внесении изменений в бюджет городского округа города Урай на 2017 год и на плановаый период 2018 и 2019 годы"</t>
  </si>
  <si>
    <t xml:space="preserve"> - сводно-аналитический отдел администрации города Урай,      - Управление образования администрации города Урай</t>
  </si>
  <si>
    <t xml:space="preserve"> - сводно-аналитический отдел администрации города Урай,       -  Управление образования администрации города Урай</t>
  </si>
  <si>
    <t xml:space="preserve"> -управление экономики, анализа и прогнозирования администрации города Урай</t>
  </si>
  <si>
    <t xml:space="preserve"> - управление по физической культуре, спорту и туризму,      - управление по культуре и молодежной политике,              - сводно-аналитический отдел администрации города Урай,        -Управление образования администрации города Урай, </t>
  </si>
  <si>
    <t xml:space="preserve"> - управление по культуре и молодежной политике</t>
  </si>
  <si>
    <t xml:space="preserve"> -управление экономики, анализа и прогнозирования администрации города Урай,                                       - сводно-аналитический отдел администрации города Урай,                                                           - Управление образования администрации города Урай                                                                                                 </t>
  </si>
  <si>
    <t xml:space="preserve"> - комитет по финансам администрации города Урай</t>
  </si>
  <si>
    <t>Обоснование исполнения мероприятия</t>
  </si>
  <si>
    <t>В отчетном периоде мероприятия не проводились</t>
  </si>
  <si>
    <t xml:space="preserve">Доля средств бюджета города,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Урай на предоставление услуг в социальной сфере </t>
  </si>
  <si>
    <t xml:space="preserve">В отчетном периоде разработан и находится в стадии независимой экспертизе административный регламент на предоставление муниципальной услуги </t>
  </si>
  <si>
    <t>Полученный бюджетный эффект на 01.07.2017</t>
  </si>
  <si>
    <t>Значение целевого показателя на 01.07.2017</t>
  </si>
  <si>
    <t>По состоянию на 01.07.2017 у муниципального образования  муниципальный долг отсутствует</t>
  </si>
  <si>
    <t>По состоянию на 01.07.2017, в виду отсутствия муниципального долга,  значение целевого показателя равно 0</t>
  </si>
  <si>
    <r>
      <t>В отчетном периоде продолжена реализация мероприятий по энергосбережению и повышению энергетической эффективности в городе Урай. В муниципальных учреждениях на постоянной основе осуществляется контроль за приборами потребления энергоносителей. В результате произошло снижение объемов потребления воды, тепловой и электрической энергии.</t>
    </r>
    <r>
      <rPr>
        <b/>
        <sz val="12"/>
        <color indexed="8"/>
        <rFont val="Times New Roman"/>
        <family val="1"/>
        <charset val="204"/>
      </rPr>
      <t xml:space="preserve"> В целом экономия по коммунальным услугам за отчетный период составила - 343,3 тыс.рублей.       </t>
    </r>
  </si>
  <si>
    <r>
      <t>В течение 1 полугодия 2017 года проведены мероприятия, направленные на расширение перечня платных услуг, оказываемых муниципальными учреждениями. Утверждены тарифы на 4 новые услуги. В рамках оказания муниципальными учреждениями платных услуг получен б</t>
    </r>
    <r>
      <rPr>
        <b/>
        <sz val="12"/>
        <color theme="1"/>
        <rFont val="Times New Roman"/>
        <family val="1"/>
        <charset val="204"/>
      </rPr>
      <t>юджетный эффект за отчетный период 1 198,4тыс.рублей.</t>
    </r>
    <r>
      <rPr>
        <sz val="12"/>
        <color theme="1"/>
        <rFont val="Times New Roman"/>
        <family val="1"/>
        <charset val="204"/>
      </rPr>
      <t xml:space="preserve">
</t>
    </r>
  </si>
  <si>
    <r>
      <t xml:space="preserve">Экономия средств, выявленная в результате проведенных конкурсных торгов на поставку услуг,а так же в результате проведения совместных аукционов. </t>
    </r>
    <r>
      <rPr>
        <b/>
        <sz val="12"/>
        <color indexed="8"/>
        <rFont val="Times New Roman"/>
        <family val="1"/>
        <charset val="204"/>
      </rPr>
      <t>Бюджетный эффект за отчетный период составил 7435,9 тыс.рублей.</t>
    </r>
    <r>
      <rPr>
        <sz val="12"/>
        <color indexed="8"/>
        <rFont val="Times New Roman"/>
        <family val="1"/>
        <charset val="204"/>
      </rPr>
      <t xml:space="preserve">
</t>
    </r>
  </si>
  <si>
    <t xml:space="preserve">   </t>
  </si>
  <si>
    <t xml:space="preserve">Приложение №5 к письму Депфина Югры   </t>
  </si>
  <si>
    <t>от "29  " декабря 2016 года № 20-Исх-6000</t>
  </si>
  <si>
    <t xml:space="preserve">Информация об  исполнении Плана мероприятий  по росту доходов, оптимизации расходов и сокращению муниципального долга бюджета городского округа город Урай за I  полугодие 2017 года </t>
  </si>
  <si>
    <t>Реквизиты муниципального правового акта утвердившего план мероприятий:</t>
  </si>
  <si>
    <r>
      <rPr>
        <b/>
        <u/>
        <sz val="12"/>
        <rFont val="Times New Roman"/>
        <family val="1"/>
        <charset val="204"/>
      </rPr>
      <t>дата</t>
    </r>
    <r>
      <rPr>
        <u/>
        <sz val="12"/>
        <rFont val="Times New Roman"/>
        <family val="1"/>
        <charset val="204"/>
      </rPr>
      <t xml:space="preserve"> </t>
    </r>
    <r>
      <rPr>
        <sz val="12"/>
        <rFont val="Times New Roman"/>
        <family val="1"/>
        <charset val="204"/>
      </rPr>
      <t>от 17.02.2017</t>
    </r>
  </si>
  <si>
    <r>
      <rPr>
        <b/>
        <u/>
        <sz val="12"/>
        <rFont val="Times New Roman"/>
        <family val="1"/>
        <charset val="204"/>
      </rPr>
      <t>№</t>
    </r>
    <r>
      <rPr>
        <sz val="12"/>
        <rFont val="Times New Roman"/>
        <family val="1"/>
        <charset val="204"/>
      </rPr>
      <t xml:space="preserve"> 386</t>
    </r>
  </si>
  <si>
    <r>
      <rPr>
        <b/>
        <u/>
        <sz val="12"/>
        <rFont val="Times New Roman"/>
        <family val="1"/>
        <charset val="204"/>
      </rPr>
      <t>наименование</t>
    </r>
    <r>
      <rPr>
        <sz val="12"/>
        <rFont val="Times New Roman"/>
        <family val="1"/>
        <charset val="204"/>
      </rPr>
      <t>:  Постановление администрации города Урай " План мероприятий  по росту доходов, оптимизации расходов и сокращению муниципального долга бюджета городского округа город Урай на 2017 год и на плановый период  2018 и 2019 годов"</t>
    </r>
  </si>
  <si>
    <t>Бюджетный эффект от реализации мероприятий (план)  (тыс.рублей)</t>
  </si>
  <si>
    <t>Бюджетный эффект от реализации мероприятий (план)  (тыс.рублей) на 01.07.2017</t>
  </si>
  <si>
    <t>Исполнение мероприятий</t>
  </si>
  <si>
    <t>I. Мероприятия по росту доходов бюджета городского округа город Урай</t>
  </si>
  <si>
    <t>Итого по доходам, в том числе:</t>
  </si>
  <si>
    <t>1.1. Мероприятия по увеличению налоговых доходов бюджета городского округа город Урай</t>
  </si>
  <si>
    <t>1.1.1.</t>
  </si>
  <si>
    <t>Мероприятия, в целях поддержки субъектов малого и среднего предпринимательства города Урай</t>
  </si>
  <si>
    <t xml:space="preserve">  - Комитет по финансам администрации города Урай;
 - Отдел содействия малому и среднему предпринимательству администрации города Урай;
-Межрайонная инспекция Федеральной налоговой службы России №2 по Ханты-Мансийскому автономному округу -Югре (по согласованию)
</t>
  </si>
  <si>
    <t>ежеквартально</t>
  </si>
  <si>
    <t xml:space="preserve"> - Постановление администрации города Урай  от 08.06.2011 № 1623  (в послед. ред. от 19.02.2016 №450) "О создании координационного совета по развитию малого и среднего предпринимательства при администрации города Урай",                                                                                                                                                                                                                                                                                                                                               - Постановление администрации города Урай  от 30.06.2015 № 2092 «О направлении информации»                                                                                                                                                                                                                                                                                                                                                                                  </t>
  </si>
  <si>
    <t>отношение дополнительной суммы Совокупных доходов планируемых к получению  к годовой сумме  утвержденной в бюджете на соответствующий год, %</t>
  </si>
  <si>
    <t>не менее 0,9</t>
  </si>
  <si>
    <r>
      <t xml:space="preserve">          В отчетном периоде 2017 года проведены следующие мероприятия: 1) 2 заседания Координационного совета -  14.03.2017, 23.05.2017 года по развитию МСП администрации г.Урай, в который входят субъекты предпринимательства, представители администрации города и ФПП. 2) Для организации бизнеса, на сайте администрации города размещена страница предпринимательства и страница ФПП- Югры. 3) Оказано около 500 консультаций по вопросам ведения предпринимательской деятельности, получения субсидий, обучения.  4) Предоставлены Субсидии в рамках переданных гос.полномочий по программе "Развитие АПК и рынков с/х продукции, сырья и продовольствия в ХМАО-Югре на 2016-2020 годах" по поддержке с/х товаропроизводителей 7 крестьянским (фермерским) хозяйствам, в сумме 1 377,9 тыс.руб. 5) Оказана финансовая поддержка в рамках мероприятий муниципальной программы "Развитие малого и среднего предпринимательства" в сумме 561,7 тыс.руб. 6) Организованы 2 межмуниципальные сельскохозяйственные ярмарки  с участием 11 человек, не являющихся индивидуальными предпринимателями и 2 субъектов МСП. 6) Постановлением администрации г.Урай от 29.12.2016 №4095 утверждены 7 открытых ярмарочных площадок для реализации ассортимента сельскохозяйственной продукции, в целях создания условий для граждан, ведущих личные подсобные хозяйства, а так же с дикоросами. </t>
    </r>
    <r>
      <rPr>
        <b/>
        <sz val="12"/>
        <rFont val="Times New Roman"/>
        <family val="1"/>
        <charset val="204"/>
      </rPr>
      <t xml:space="preserve">                                                                                                                                                                 Бюджетный эффект от данного мероприятия составил  2 000,0 тыс.рублей.
</t>
    </r>
    <r>
      <rPr>
        <sz val="12"/>
        <rFont val="Times New Roman"/>
        <family val="1"/>
        <charset val="204"/>
      </rPr>
      <t xml:space="preserve">
          </t>
    </r>
  </si>
  <si>
    <t>1.1.2.</t>
  </si>
  <si>
    <t>Направление информации об организациях и предприятиях (налогоплательщиках), в том числе иногородних, осуществляющих деятельность  на территории городского округа город Урай в Межрайонную ИФНС России №2 по Ханты-Мансийскому автономному округу-Югре, в целях выявления налогоплательщиков, осуществляющих деятельность без регистрации в налоговом органе, а также постановки на учет неучтенных объектов налогообложения</t>
  </si>
  <si>
    <t xml:space="preserve"> - Комитет по финансам администрации города Урай;                                                                                -Управление экономики, анализа и прогнозирования  администрации города Урай,                                                                                                                       -Муниципальное казенное учреждение «Управление градостроительства, землепользования и природопользования  города Урай»;                                                                                                                                                                                                                                                                                                                                                                                                                                -Комитет по управлению муниципальным имуществом администрации города Урай;   - Межрайонная инспекция Федеральной налоговой службы России №2 по Ханты-Мансийскому автономному округу -Югре
(по согласованию)
</t>
  </si>
  <si>
    <t xml:space="preserve">Постановление администрации города Урай  от 30.06.2015 № 2092 «О направлении информации»
 </t>
  </si>
  <si>
    <t>количество выявленных налогоплательщиков, осуществляющих деятельность без регистрации в налоговом органе, единиц</t>
  </si>
  <si>
    <t>не менее 1</t>
  </si>
  <si>
    <r>
      <t xml:space="preserve">     Органами администрации города Урай до 10 числа каждого месяца предоставляется в МРИ ФНС России №2 по ХМАО -Югре  информация об иногородних организациях и индивидуальных предпринимателях, осуществляющих деятельность на территории г.Урай  в целях исполнения п. 1.1 протокола рабочего совещания по вопросу постановки на учет обособленных подразделений организаций №02-08/13  от 15.05.2015г.                                                                                                                                                                                                 </t>
    </r>
    <r>
      <rPr>
        <b/>
        <sz val="12"/>
        <rFont val="Times New Roman"/>
        <family val="1"/>
        <charset val="204"/>
      </rPr>
      <t xml:space="preserve">        По итогам работы  за  отчетный период 2017 года, организации и предприниматели, осуществляющие  деятельность на территории муниципального образования город Урай без регистрации в налоговом органе, не были установлены.</t>
    </r>
  </si>
  <si>
    <t>1.1.3.</t>
  </si>
  <si>
    <t xml:space="preserve">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 объектов недвижимого имущества на 2016 год, с целью направление информации в Депфин Югры для анализа и включения в Перечень.  (Реализация ст. 378.2 Налогового кодекса Российской Федерации в части определения объектов недвижимого имущества). </t>
  </si>
  <si>
    <t xml:space="preserve">                                                                                                                                       -Муниципальное казенное учреждение «Управление градостроительства, землепользования и природопользования  города Урай»;                                                                                                                                                        - Отдел муниципального контроля администрации города Урай;                                                                                                                                               - Комитет по управлению муниципальным имуществом администрации города Урай                                                                </t>
  </si>
  <si>
    <t>до 1 ноября 2017 года</t>
  </si>
  <si>
    <t xml:space="preserve"> - Распоряжение Правительства ХМАО-Югры от 19.12.2014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 приказ Департамента финансов автономного округа от 30.11.2016 N 133-о  "Об утверждении перечня объектов недвижимого имущества, в отношении которых налоговая база определяется как кадастровая стоимость, на 2017 год"</t>
  </si>
  <si>
    <t>увеличение количества плательщиков налога на имущество организаций, налоговая база по которым определяется исходя из кадастровой стоимости объектов недвижимого имущества, единиц</t>
  </si>
  <si>
    <t>не менее 5</t>
  </si>
  <si>
    <t xml:space="preserve"> - </t>
  </si>
  <si>
    <r>
      <t xml:space="preserve">       В отчетном периоде  2017 года было проведено следующее: Организована работа с ответственными исполнителями  по выявлению недвижимого имущества, которые признаются объектами налогообложения, в отношении которых налоговая база определяется как кадастровая стоимость (Распоряжение администрации города Урай от 13.06.2017 №265-р).                                                                                                                                                                                                                                                                                                                                                                                                            </t>
    </r>
    <r>
      <rPr>
        <b/>
        <sz val="12"/>
        <rFont val="Times New Roman"/>
        <family val="1"/>
        <charset val="204"/>
      </rPr>
      <t xml:space="preserve">За отчетный период  2017  года объекты, относящиеся к данной категории не выявлены.   </t>
    </r>
  </si>
  <si>
    <t>1.1.4.</t>
  </si>
  <si>
    <t>Мероприятия, направленные на ликвидацию задолженности организаций и физических лиц, в том числе субъектами малого и среднего предпринимательства города Урай, в целях увеличения налоговых поступлений в бюджеты всех уровней</t>
  </si>
  <si>
    <t xml:space="preserve">   - Комитет по финансам администрации города Урай;                                                                                                                                                                                                                                                                                                                                                                                                                                                                        - Отдел содействия малому и среднему предпринимательству администрации города Урай;
 - Пресс-служба администрации города Урай;
-Комитет по управлению муниципальным имуществом администрации города Урай;
-Межрайонная инспекция Федеральной налоговой службы России №2 по Ханты-Мансийскому автономному округу -Югре (по согласованию)
</t>
  </si>
  <si>
    <t xml:space="preserve">  - Постановление главы города Урай от 06.06.2007 №1304 «О создании комиссии по мобилизации дополнительных доходов в бюджет города Урай»,                                                                                                                                                                                                                                                                -  Приказ Межрайонной инспекции Федеральной налоговой службы №2 по Ханты-Мансийскому автономному округу-Югре от 18.05.2016 №02-02/088 «О создании единой комиссии по легализации налоговой базы»                                            </t>
  </si>
  <si>
    <t>отношение поступившей задолженности от юридических и физических лиц,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 %</t>
  </si>
  <si>
    <r>
      <t xml:space="preserve">          В 1 полугодии 2017 году были проведены следующие мероприятия:                                                                                                                                                                                                                                                                                                                                                                                                                         1)  В целях оплаты задолженности по имущественным налогам и проведения мероприятий, направленных на обеспечение декларирования гражданами доходов, полученных в 2016 г., администрацией города: а) осуществлялось размещение информационного обращения к населению города в средствах массовой информации (13.04.17, 14.04.17, 01.06.17), на сайте ОМС г.Урай (12.04.17, 10.05.17, 07.06.17),  в апреле 2017 г. были разосланы населению г.Урай  13 880 экземпляров памяток вместе с уведомлениями на оплату услуг  ЖКХ ; б) проводилась в устной и письменной форме разъяснительная работа с руководителями учреждений и организаций города по вопросу своевременной уплаты имущественных налогов и погашения задолженности прошлых лет работниками этих учреждений.  2) Продолжена работа рабочей группы в целях организации работы по снижению неформальной занятости, легализации «серой» заработной платы, повышению собираемости страховых взносов во внебюджетные фонды в сфере легализации неформальных трудовых отношений.  Проведено 2 заседания Рабочей группы (15.03.2017, 07.06.2017) , приглашено 69 представителя (предприятия и ИП), из которых 32 присутствовало. В результате работы Рабочей группы на 01.07.2017 года заключены трудовые отношения с  295 работниками, что составляет 35,8% от контрольного показателя. По состоянию на 01.07.2017 года была погашена просроченная задолженность  по НДФЛ за 2015 г.-2016г. –  562,2 тыс. рублей.   3) Ведется работа по урегулированию задолженности по уплате налогов (сборов) и  по легализации налоговой базы. За отчетный период 2017 г. проведено 17 совещаний, приглашено и заслушано 52 налогоплательщика.  
</t>
    </r>
    <r>
      <rPr>
        <b/>
        <sz val="12"/>
        <rFont val="Times New Roman"/>
        <family val="1"/>
        <charset val="204"/>
      </rPr>
      <t xml:space="preserve"> Бюджетный эффект в части поступлений налогов в местный бюджет составил 2 847,2 тыс.рублей.</t>
    </r>
    <r>
      <rPr>
        <sz val="12"/>
        <rFont val="Times New Roman"/>
        <family val="1"/>
        <charset val="204"/>
      </rPr>
      <t xml:space="preserve">
                                                                                                                                                                                                                                                                                                                                                                                                                                                                                                                                                                                           </t>
    </r>
  </si>
  <si>
    <t>1.2. Мероприятия по увеличению неналоговых доходов бюджета городского округа город Урай</t>
  </si>
  <si>
    <t>1.2.1.</t>
  </si>
  <si>
    <t>Пересмотр коэффициента переходного периода при расчете арендной платы за земли государственная собственность на которые не разграничена</t>
  </si>
  <si>
    <t>Комитет по управлению муниципальным имуществом администрации города Урай</t>
  </si>
  <si>
    <t>до 31 декабря  2017 года;                              до 31 декабря 2018 года;                                    до  31 декабря 2019 года</t>
  </si>
  <si>
    <t xml:space="preserve">Постановление администрации города Урай от 14.02.2017 №352 "Об установлении коэффициентов переходного периода при определении размера арендной платы" </t>
  </si>
  <si>
    <t>увеличение поступлений от арендной платы за счет увеличения коэффициента переходного периода при расчете арендной платы на размер инфляции установленный федеральным законом на очередной финансовый год и плановый период,  относительно первоначально утвержденного плана, тыс.рублей</t>
  </si>
  <si>
    <r>
      <t xml:space="preserve">         Пересмотр коэффициента переходного периода по действующим договорам  арендной платы за земли, государственная собственность на которые не разграничена.                                                                                                                                                                                                                                                                                                                                                                                                                                                                                                </t>
    </r>
    <r>
      <rPr>
        <b/>
        <sz val="12"/>
        <rFont val="Times New Roman"/>
        <family val="1"/>
        <charset val="204"/>
      </rPr>
      <t xml:space="preserve">Бюджетный эффект составил  1 185,5 тыс. рублей.                        </t>
    </r>
  </si>
  <si>
    <t>1.2.2.</t>
  </si>
  <si>
    <t xml:space="preserve">Активизация работы по вовлечению земель в оборот и их реализация (проведение аукционов на право заключения договоров аренды земельных участков под строительство и проведение аукционов по продаже  земельных участков для ведения садоводства) </t>
  </si>
  <si>
    <t xml:space="preserve"> - Муниципальное казенное учреждение «Управление градостроительства землепользования и природопользования  города Урай;                                                                                                                                                                             - Комитет по управлению муниципальным имуществом администрации города Урай</t>
  </si>
  <si>
    <t>на постоянной основе</t>
  </si>
  <si>
    <t xml:space="preserve"> - Постановление администрации города Урай от 30.09.2014 №3428  
 Об утверждении муниципальной программы
«Обеспечение градостроительной деятельности
на территории города Урай» на 2015-2017 годы, 
 - Постановление администрации города Урай от 28.06.2013 №2243 О плане мероприятий («дорожной карте») «Организация системы мер, направленных на сокращение сроков, количества согласований (разрешений) в сфере строительства и сокращение сроков формирования и предоставления земельных участков, предназначенных для строительства, в городе Урай (2013-2018 годы)»
</t>
  </si>
  <si>
    <t>увеличение поступлений от проведения аукционов на право заключения договоров аренды земельных участков под строительство, тыс.рублей</t>
  </si>
  <si>
    <r>
      <t xml:space="preserve">         В отчетном периоде 2017 года поступили денежные средства от проведенных 2 аукционов на  право заключения договоров аренды земельных участков под строительство, в том числе: под комплексное освоение территории в целях жилищного строительства (улица Механиков) на сумму 387,2 тыс.рублей; под строительство многоквартирного жилого дома (район магазина "Гера") на сумму 890,0 тыс.рублей, под строительство производственного объекта пивоварни, ул.Сибирская,6 в сумме 19,9 тыс. руб.                                                                                                                                                                                                                                                              </t>
    </r>
    <r>
      <rPr>
        <b/>
        <sz val="12"/>
        <rFont val="Times New Roman"/>
        <family val="1"/>
        <charset val="204"/>
      </rPr>
      <t>Бюджетный эффект составил  1 297,1 тыс.рублей.</t>
    </r>
  </si>
  <si>
    <t>увеличение поступлений от проведения аукционов по продаже земельных участков по ведению садоводства, тыс.рублей</t>
  </si>
  <si>
    <t xml:space="preserve">             Проведение аукционов по продаже земельных участков по ведению садоводства запланировано к реализации в 3 квартале  2017 года. </t>
  </si>
  <si>
    <t>1.2.3.</t>
  </si>
  <si>
    <t>Повышение платы за пользование жилыми помещениями по договорам социального найма</t>
  </si>
  <si>
    <t>Управление по учету и распределению муниципального жилого фонда администрации города Урай</t>
  </si>
  <si>
    <t>До 31 декабря 2017 года</t>
  </si>
  <si>
    <t xml:space="preserve">Постановление администрации города Урай от 20.01.2017 №114  "Об установлении коэффициентов и размера платы за пользование жилым помещением для нанимателей жилых помещений по договорам социального найма и договорам найма жилых помещений муниципального жилищного фонда города Урай"  
</t>
  </si>
  <si>
    <t>Увеличение поступлений доходов от договоров социального найма жилых помещений, относительно первоначально утвержденного плана, в разах</t>
  </si>
  <si>
    <r>
      <t xml:space="preserve">         По итогам отчетного периода 2017 года поступили дополнительно  денежные средства за пользование жилыми помещениями по договорам социального найма.                                                                                                                                                                                             </t>
    </r>
    <r>
      <rPr>
        <b/>
        <sz val="12"/>
        <rFont val="Times New Roman"/>
        <family val="1"/>
        <charset val="204"/>
      </rPr>
      <t>Бюджетный эффект составил 40,3 тыс.рублей.</t>
    </r>
  </si>
  <si>
    <t>1.2.4.</t>
  </si>
  <si>
    <t xml:space="preserve">Сокращение дебиторской задолженности и проведение разъяснительной работы с арендаторами муниципального имущества города Урай о целесообразности своевременной уплаты  неналоговых платежей             </t>
  </si>
  <si>
    <t xml:space="preserve">                                                                                                                                                                                                                                                                  Постановление главы города Урай от 06.06.2007 №1304 «О создании комиссии по мобилизации дополнительных доходов в бюджет города Урай»</t>
  </si>
  <si>
    <t>прирост доходов к первоначально утвержденной сумме неналоговых доходов бюджета городского округа, %</t>
  </si>
  <si>
    <t>1.2.5.</t>
  </si>
  <si>
    <t xml:space="preserve">Подготовка  материалов и проведение  проверок по фактам нарушения земельного законодательства </t>
  </si>
  <si>
    <t>в соответствии с требованиями утвержденных административных регламентов</t>
  </si>
  <si>
    <t>Постановление главы города Урай от 06.06.2007 №1304 «О создании комиссии по мобилизации дополнительных доходов в бюджет города Урай»</t>
  </si>
  <si>
    <t xml:space="preserve">увеличение поступлений штрафов от выявленных нарушений земельного законодательства, тыс.рублей           </t>
  </si>
  <si>
    <r>
      <t xml:space="preserve">           В отчетном периоде было подготовлено 5 протоколов и направлено в Мировой суд.                                                                                                                                                                                                                                                                                                                                                                                                                 </t>
    </r>
    <r>
      <rPr>
        <b/>
        <sz val="12"/>
        <rFont val="Times New Roman"/>
        <family val="1"/>
        <charset val="204"/>
      </rPr>
      <t xml:space="preserve">Бюджетный эффект составил  1,6 тыс. рублей.                                                                                                               </t>
    </r>
  </si>
  <si>
    <t>1.2.6.</t>
  </si>
  <si>
    <t>Реализация материалов контрольных мероприятий по фактам нарушений в финансово-бюджетной сфере и сфере закупок</t>
  </si>
  <si>
    <t xml:space="preserve"> Отдел финансового контроля администрации города Урай</t>
  </si>
  <si>
    <t>Постановление администрации города Урай от 02.02.2016 №194 "О порядке осуществления администрацией города Урай полномочий по внутреннему муниципальному финансовому  контролю и контролю в сфере закупок"</t>
  </si>
  <si>
    <t>увеличение поступлений от установленных нарушений законодательства в финансово-бюджетной сфере и сфере закупок, тыс.рублей</t>
  </si>
  <si>
    <r>
      <t xml:space="preserve">         По результатам проверок администрацией г.Урай за отчетный период в бюджет города поступили: 1) возврат средств прошлых лет,  как возмещение в доход бюджета за неправомерно использованные средства  в сумме 18,1 тыс.рублей; 2) штрафы по административному наказанию в сфере закупок 37,6 тыс.рублей.                                                                                                                                                                                                                                                                                                                                                                                                                         </t>
    </r>
    <r>
      <rPr>
        <b/>
        <sz val="12"/>
        <rFont val="Times New Roman"/>
        <family val="1"/>
        <charset val="204"/>
      </rPr>
      <t>Бюджетный эффект составил  55,7 тыс. рублей.</t>
    </r>
  </si>
  <si>
    <t>1.2.7.</t>
  </si>
  <si>
    <t xml:space="preserve">Проведение мероприятий, по фактам совершения административных правонарушений
</t>
  </si>
  <si>
    <t xml:space="preserve"> - Отдел по делам несовершеннолетних и защите их прав администрации города Урай;
- Административная комиссия города Урай
</t>
  </si>
  <si>
    <t xml:space="preserve">Кодекс Российской Федерации об административных правонарушениях
</t>
  </si>
  <si>
    <t xml:space="preserve">увеличение поступлений от установленных нарушений законодательства в области административных правонарушений, тыс. рублей
</t>
  </si>
  <si>
    <t>не менее 210,0</t>
  </si>
  <si>
    <t>не менее 220,0</t>
  </si>
  <si>
    <t>не менее 230,0</t>
  </si>
  <si>
    <r>
      <t xml:space="preserve">        В отчетном периоде было подготовлено 153 протокола о назначении административного наказания в виде штрафа.                                                                                                                                                                                                                                                                                      </t>
    </r>
    <r>
      <rPr>
        <b/>
        <sz val="12"/>
        <rFont val="Times New Roman"/>
        <family val="1"/>
        <charset val="204"/>
      </rPr>
      <t>Бюджетный эффект составил 135,8 тыс.рублей.</t>
    </r>
  </si>
  <si>
    <r>
      <t xml:space="preserve">        Работа с задолженностью проводится на постоянной основе, как в рамках досудебного урегулирования -претензионная работа, так и в судебном порядке-взыскание по исполнительным листам. В результате за 1 полугодие  2017 года : по претензионной работе направлено 251 претензии на общую сумму 5 125,8 тыс. руб, из них оплачено 96 на сумму 1 324,8; по исполнительному производству - в службу судебных приставов направляются исполнительные листы, судебными приставами г.Урай произведено взыскание по исполнительным листам на сумму  569,2 тыс. руб., оплачено пеней 16,1 тыс.руб., добровольно погашено  задолженности 24,0 тыс. руб., вынесено постановление об окончании исполнительного производства в связи с полной оплатой 33,0 тыс. руб.                                                                                                                                                                                                                                   </t>
    </r>
    <r>
      <rPr>
        <b/>
        <sz val="12"/>
        <rFont val="Times New Roman"/>
        <family val="1"/>
        <charset val="204"/>
      </rPr>
      <t>В результате бюджетный эффект от данного мероприятия составил 1 967,1 тыс. руб.</t>
    </r>
  </si>
  <si>
    <r>
      <t xml:space="preserve">По причине отсутствия необходимости привлечения заемных средств от кредитных организаций.  </t>
    </r>
    <r>
      <rPr>
        <b/>
        <sz val="12"/>
        <color indexed="8"/>
        <rFont val="Times New Roman"/>
        <family val="1"/>
        <charset val="204"/>
      </rPr>
      <t xml:space="preserve">Бюджетный эффект за отчетный период составил 2841,0 тыс. рублей </t>
    </r>
  </si>
</sst>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
    <numFmt numFmtId="166" formatCode="#,##0.0"/>
    <numFmt numFmtId="167" formatCode="_-* #,##0.0_р_._-;\-* #,##0.0_р_._-;_-* &quot;-&quot;??_р_._-;_-@_-"/>
    <numFmt numFmtId="168" formatCode="#,##0.00_ ;\-#,##0.00\ "/>
    <numFmt numFmtId="169" formatCode="_-* #,##0.00\ _₽_-;\-* #,##0.00\ _₽_-;_-* &quot;-&quot;?\ _₽_-;_-@_-"/>
    <numFmt numFmtId="170" formatCode="_-* #,##0.0\ _₽_-;\-* #,##0.0\ _₽_-;_-* &quot;-&quot;?\ _₽_-;_-@_-"/>
    <numFmt numFmtId="171" formatCode="#,##0.0_ ;\-#,##0.0\ "/>
  </numFmts>
  <fonts count="18">
    <font>
      <sz val="11"/>
      <color theme="1"/>
      <name val="Calibri"/>
      <family val="2"/>
      <scheme val="minor"/>
    </font>
    <font>
      <sz val="12"/>
      <color theme="1"/>
      <name val="Times New Roman"/>
      <family val="1"/>
      <charset val="204"/>
    </font>
    <font>
      <b/>
      <sz val="14"/>
      <color theme="1"/>
      <name val="Times New Roman"/>
      <family val="1"/>
      <charset val="204"/>
    </font>
    <font>
      <b/>
      <sz val="12"/>
      <color theme="1"/>
      <name val="Times New Roman"/>
      <family val="1"/>
      <charset val="204"/>
    </font>
    <font>
      <sz val="12"/>
      <name val="Times New Roman"/>
      <family val="1"/>
      <charset val="204"/>
    </font>
    <font>
      <sz val="11"/>
      <color theme="1"/>
      <name val="Calibri"/>
      <family val="2"/>
      <scheme val="minor"/>
    </font>
    <font>
      <sz val="10"/>
      <color theme="1"/>
      <name val="Times New Roman"/>
      <family val="1"/>
      <charset val="204"/>
    </font>
    <font>
      <sz val="12"/>
      <color rgb="FFFF0000"/>
      <name val="Times New Roman"/>
      <family val="1"/>
      <charset val="204"/>
    </font>
    <font>
      <sz val="14"/>
      <color rgb="FFFF0000"/>
      <name val="Times New Roman"/>
      <family val="1"/>
      <charset val="204"/>
    </font>
    <font>
      <b/>
      <sz val="12"/>
      <color indexed="8"/>
      <name val="Times New Roman"/>
      <family val="1"/>
      <charset val="204"/>
    </font>
    <font>
      <sz val="12"/>
      <color indexed="8"/>
      <name val="Times New Roman"/>
      <family val="1"/>
      <charset val="204"/>
    </font>
    <font>
      <sz val="12"/>
      <color rgb="FF000000"/>
      <name val="Times New Roman"/>
      <family val="1"/>
      <charset val="204"/>
    </font>
    <font>
      <sz val="14"/>
      <color theme="1"/>
      <name val="Times New Roman"/>
      <family val="1"/>
      <charset val="204"/>
    </font>
    <font>
      <sz val="10"/>
      <color rgb="FFFF0000"/>
      <name val="Times New Roman"/>
      <family val="1"/>
      <charset val="204"/>
    </font>
    <font>
      <b/>
      <sz val="12"/>
      <name val="Times New Roman"/>
      <family val="1"/>
      <charset val="204"/>
    </font>
    <font>
      <b/>
      <u/>
      <sz val="12"/>
      <name val="Times New Roman"/>
      <family val="1"/>
      <charset val="204"/>
    </font>
    <font>
      <u/>
      <sz val="12"/>
      <name val="Times New Roman"/>
      <family val="1"/>
      <charset val="204"/>
    </font>
    <font>
      <sz val="12"/>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162">
    <xf numFmtId="0" fontId="0" fillId="0" borderId="0" xfId="0"/>
    <xf numFmtId="0" fontId="1" fillId="0" borderId="1" xfId="0" applyFont="1" applyBorder="1" applyAlignment="1">
      <alignment horizontal="center" vertical="center"/>
    </xf>
    <xf numFmtId="166" fontId="3" fillId="0" borderId="1" xfId="0" applyNumberFormat="1" applyFont="1" applyBorder="1" applyAlignment="1">
      <alignment horizontal="center" vertical="center"/>
    </xf>
    <xf numFmtId="0" fontId="4" fillId="0" borderId="1" xfId="0" applyFont="1" applyFill="1" applyBorder="1" applyAlignment="1">
      <alignment horizontal="left" vertical="center" wrapText="1"/>
    </xf>
    <xf numFmtId="16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6"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167" fontId="1" fillId="0" borderId="1" xfId="1"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166"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1" fillId="0" borderId="1" xfId="0" applyFont="1" applyBorder="1" applyAlignment="1">
      <alignment horizontal="right" vertical="center" wrapText="1"/>
    </xf>
    <xf numFmtId="0" fontId="7" fillId="0" borderId="0" xfId="0" applyFont="1" applyAlignment="1">
      <alignment horizontal="left"/>
    </xf>
    <xf numFmtId="0" fontId="7" fillId="0" borderId="0" xfId="0" applyFont="1" applyAlignment="1">
      <alignment vertical="center"/>
    </xf>
    <xf numFmtId="0" fontId="7" fillId="0" borderId="0" xfId="0" applyFont="1"/>
    <xf numFmtId="0" fontId="8" fillId="0" borderId="0" xfId="0" applyFont="1"/>
    <xf numFmtId="0" fontId="7" fillId="0" borderId="0" xfId="0" applyFont="1" applyAlignment="1">
      <alignment horizontal="center"/>
    </xf>
    <xf numFmtId="0" fontId="7" fillId="0" borderId="0" xfId="0" applyFont="1" applyFill="1" applyAlignment="1"/>
    <xf numFmtId="0" fontId="7" fillId="0" borderId="0" xfId="0" applyFont="1" applyFill="1"/>
    <xf numFmtId="0" fontId="3" fillId="0" borderId="5"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vertical="center" wrapText="1"/>
    </xf>
    <xf numFmtId="164" fontId="1" fillId="0" borderId="1" xfId="1" applyNumberFormat="1" applyFont="1" applyFill="1" applyBorder="1" applyAlignment="1">
      <alignment horizontal="center" wrapText="1"/>
    </xf>
    <xf numFmtId="0" fontId="2"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7" fontId="1" fillId="2" borderId="1" xfId="1"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169" fontId="2" fillId="2" borderId="1"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11" fillId="0" borderId="1" xfId="0" applyFont="1" applyBorder="1" applyAlignment="1">
      <alignment horizontal="center" vertical="top" wrapText="1"/>
    </xf>
    <xf numFmtId="0" fontId="1" fillId="0" borderId="1" xfId="0" applyFont="1" applyBorder="1" applyAlignment="1">
      <alignment horizontal="center" vertical="top" wrapText="1"/>
    </xf>
    <xf numFmtId="165" fontId="3" fillId="0" borderId="1" xfId="0" applyNumberFormat="1" applyFont="1" applyBorder="1" applyAlignment="1">
      <alignment horizontal="center" vertical="center"/>
    </xf>
    <xf numFmtId="0" fontId="6" fillId="0" borderId="1" xfId="0" applyFont="1" applyBorder="1"/>
    <xf numFmtId="0" fontId="12" fillId="0" borderId="1" xfId="0" applyFont="1" applyBorder="1"/>
    <xf numFmtId="165"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0" borderId="1" xfId="0" applyFont="1" applyBorder="1" applyAlignment="1">
      <alignment wrapText="1"/>
    </xf>
    <xf numFmtId="165" fontId="6" fillId="0" borderId="1" xfId="0" applyNumberFormat="1" applyFont="1" applyBorder="1" applyAlignment="1">
      <alignment horizontal="center" vertical="center"/>
    </xf>
    <xf numFmtId="0" fontId="1" fillId="0" borderId="1" xfId="0" applyFont="1" applyFill="1" applyBorder="1" applyAlignment="1">
      <alignment horizontal="justify" vertical="center" wrapText="1"/>
    </xf>
    <xf numFmtId="4" fontId="1" fillId="0" borderId="1" xfId="0" applyNumberFormat="1" applyFont="1" applyFill="1" applyBorder="1" applyAlignment="1">
      <alignment horizontal="center" vertical="center" wrapText="1"/>
    </xf>
    <xf numFmtId="166" fontId="1" fillId="0" borderId="1" xfId="0" applyNumberFormat="1" applyFont="1" applyBorder="1" applyAlignment="1">
      <alignment vertical="center"/>
    </xf>
    <xf numFmtId="0" fontId="6" fillId="0" borderId="1" xfId="0" applyFont="1" applyBorder="1" applyAlignment="1">
      <alignment horizontal="center" vertical="center"/>
    </xf>
    <xf numFmtId="0" fontId="13" fillId="0" borderId="1" xfId="0" applyFont="1" applyBorder="1"/>
    <xf numFmtId="0" fontId="7" fillId="0" borderId="1" xfId="0" applyFont="1" applyBorder="1" applyAlignment="1">
      <alignment wrapText="1"/>
    </xf>
    <xf numFmtId="2" fontId="6" fillId="0" borderId="1" xfId="0" applyNumberFormat="1" applyFont="1" applyBorder="1" applyAlignment="1">
      <alignment horizontal="center" vertical="center"/>
    </xf>
    <xf numFmtId="0" fontId="4" fillId="2" borderId="0" xfId="0" applyFont="1" applyFill="1"/>
    <xf numFmtId="0" fontId="4" fillId="2" borderId="0" xfId="0" applyFont="1" applyFill="1" applyAlignment="1">
      <alignment horizontal="left"/>
    </xf>
    <xf numFmtId="0" fontId="4" fillId="2" borderId="0" xfId="0" applyFont="1" applyFill="1" applyAlignment="1"/>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17" fillId="2" borderId="7" xfId="0" applyFont="1" applyFill="1" applyBorder="1" applyAlignment="1">
      <alignment vertical="center" wrapText="1"/>
    </xf>
    <xf numFmtId="0" fontId="4" fillId="2" borderId="0" xfId="0" applyFont="1" applyFill="1" applyAlignment="1">
      <alignment vertical="center"/>
    </xf>
    <xf numFmtId="164" fontId="4" fillId="2" borderId="1" xfId="1" applyNumberFormat="1" applyFont="1" applyFill="1" applyBorder="1" applyAlignment="1">
      <alignment horizontal="center" vertical="center" wrapText="1"/>
    </xf>
    <xf numFmtId="0" fontId="4" fillId="2" borderId="1" xfId="0" applyFont="1" applyFill="1" applyBorder="1"/>
    <xf numFmtId="165" fontId="4" fillId="2" borderId="1" xfId="0" applyNumberFormat="1" applyFont="1" applyFill="1" applyBorder="1" applyAlignment="1">
      <alignment horizontal="center"/>
    </xf>
    <xf numFmtId="0" fontId="17" fillId="2" borderId="4" xfId="0" applyFont="1" applyFill="1" applyBorder="1" applyAlignment="1">
      <alignment horizontal="left"/>
    </xf>
    <xf numFmtId="0" fontId="14" fillId="2" borderId="1" xfId="0" applyFont="1" applyFill="1" applyBorder="1" applyAlignment="1">
      <alignment horizontal="left"/>
    </xf>
    <xf numFmtId="0" fontId="14" fillId="2" borderId="1" xfId="0" applyFont="1" applyFill="1" applyBorder="1" applyAlignment="1"/>
    <xf numFmtId="0" fontId="14" fillId="2" borderId="1" xfId="0" applyFont="1" applyFill="1" applyBorder="1" applyAlignment="1">
      <alignment horizontal="center"/>
    </xf>
    <xf numFmtId="166" fontId="14" fillId="2" borderId="1" xfId="0" applyNumberFormat="1" applyFont="1" applyFill="1" applyBorder="1" applyAlignment="1">
      <alignment horizontal="center"/>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166" fontId="4" fillId="2" borderId="1" xfId="0" applyNumberFormat="1" applyFont="1" applyFill="1" applyBorder="1" applyAlignment="1">
      <alignment horizontal="left" vertical="center" wrapText="1"/>
    </xf>
    <xf numFmtId="166" fontId="4" fillId="2" borderId="1" xfId="0" applyNumberFormat="1" applyFont="1" applyFill="1" applyBorder="1" applyAlignment="1">
      <alignment horizontal="center" vertical="center" wrapText="1"/>
    </xf>
    <xf numFmtId="166" fontId="4" fillId="2" borderId="1" xfId="1" applyNumberFormat="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166" fontId="4" fillId="2" borderId="1" xfId="0" applyNumberFormat="1" applyFont="1" applyFill="1" applyBorder="1" applyAlignment="1">
      <alignment vertical="center" wrapText="1"/>
    </xf>
    <xf numFmtId="0" fontId="4" fillId="2" borderId="4" xfId="0" applyFont="1" applyFill="1" applyBorder="1" applyAlignment="1">
      <alignment vertical="center" wrapText="1"/>
    </xf>
    <xf numFmtId="0" fontId="14" fillId="2" borderId="0" xfId="0" applyFont="1" applyFill="1"/>
    <xf numFmtId="166" fontId="4" fillId="2" borderId="5" xfId="0" applyNumberFormat="1" applyFont="1" applyFill="1" applyBorder="1" applyAlignment="1">
      <alignment vertical="center" wrapText="1"/>
    </xf>
    <xf numFmtId="166" fontId="4" fillId="2" borderId="8" xfId="0" applyNumberFormat="1" applyFont="1" applyFill="1" applyBorder="1" applyAlignment="1">
      <alignment horizontal="left" vertical="center" wrapText="1"/>
    </xf>
    <xf numFmtId="166" fontId="4" fillId="2" borderId="8" xfId="0" applyNumberFormat="1" applyFont="1" applyFill="1" applyBorder="1" applyAlignment="1">
      <alignment vertical="center" wrapText="1"/>
    </xf>
    <xf numFmtId="166" fontId="4" fillId="2" borderId="5" xfId="0" applyNumberFormat="1" applyFont="1" applyFill="1" applyBorder="1" applyAlignment="1">
      <alignment horizontal="center" vertical="center" wrapText="1"/>
    </xf>
    <xf numFmtId="166" fontId="4" fillId="2" borderId="5" xfId="1" applyNumberFormat="1" applyFont="1" applyFill="1" applyBorder="1" applyAlignment="1">
      <alignment horizontal="center" vertical="center" wrapText="1"/>
    </xf>
    <xf numFmtId="170" fontId="4" fillId="2" borderId="1" xfId="0" applyNumberFormat="1" applyFont="1" applyFill="1" applyBorder="1" applyAlignment="1">
      <alignment horizontal="center" vertical="center" wrapText="1"/>
    </xf>
    <xf numFmtId="167" fontId="4" fillId="2" borderId="1" xfId="1" applyNumberFormat="1" applyFont="1" applyFill="1" applyBorder="1" applyAlignment="1">
      <alignment horizontal="center" vertical="center" wrapText="1"/>
    </xf>
    <xf numFmtId="171" fontId="4" fillId="2" borderId="1" xfId="1" applyNumberFormat="1" applyFont="1" applyFill="1" applyBorder="1" applyAlignment="1">
      <alignment horizontal="center" vertical="center" wrapText="1"/>
    </xf>
    <xf numFmtId="0" fontId="4" fillId="2" borderId="0" xfId="0" applyFont="1" applyFill="1" applyBorder="1"/>
    <xf numFmtId="166" fontId="4" fillId="2" borderId="6" xfId="0" applyNumberFormat="1" applyFont="1" applyFill="1" applyBorder="1" applyAlignment="1">
      <alignment horizontal="center" vertical="center" wrapText="1"/>
    </xf>
    <xf numFmtId="166" fontId="4" fillId="2" borderId="6" xfId="0" applyNumberFormat="1" applyFont="1" applyFill="1" applyBorder="1" applyAlignment="1">
      <alignment horizontal="left" vertical="center" wrapText="1"/>
    </xf>
    <xf numFmtId="166" fontId="4" fillId="2" borderId="6" xfId="0" applyNumberFormat="1" applyFont="1" applyFill="1" applyBorder="1" applyAlignment="1">
      <alignment vertical="center" wrapText="1"/>
    </xf>
    <xf numFmtId="166" fontId="4" fillId="2" borderId="6" xfId="1"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wrapText="1"/>
    </xf>
    <xf numFmtId="0" fontId="4" fillId="2" borderId="0" xfId="0" applyFont="1" applyFill="1" applyAlignment="1">
      <alignment horizontal="center"/>
    </xf>
    <xf numFmtId="4" fontId="14" fillId="2" borderId="1" xfId="0" applyNumberFormat="1" applyFont="1" applyFill="1" applyBorder="1" applyAlignment="1">
      <alignment horizontal="center" vertical="center" wrapText="1"/>
    </xf>
    <xf numFmtId="166" fontId="14" fillId="2" borderId="4"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0" fontId="14" fillId="2" borderId="1" xfId="0" applyFont="1" applyFill="1" applyBorder="1"/>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166" fontId="14" fillId="2" borderId="2" xfId="0" applyNumberFormat="1" applyFont="1" applyFill="1" applyBorder="1" applyAlignment="1">
      <alignment horizontal="left" vertical="center" wrapText="1"/>
    </xf>
    <xf numFmtId="166" fontId="14" fillId="2" borderId="3" xfId="0" applyNumberFormat="1" applyFont="1" applyFill="1" applyBorder="1" applyAlignment="1">
      <alignment horizontal="left" vertical="center" wrapText="1"/>
    </xf>
    <xf numFmtId="166" fontId="14" fillId="2" borderId="4" xfId="0" applyNumberFormat="1" applyFont="1" applyFill="1" applyBorder="1" applyAlignment="1">
      <alignment horizontal="left" vertical="center" wrapText="1"/>
    </xf>
    <xf numFmtId="166" fontId="4" fillId="2" borderId="5" xfId="0" applyNumberFormat="1" applyFont="1" applyFill="1" applyBorder="1" applyAlignment="1">
      <alignment horizontal="center" vertical="center" wrapText="1"/>
    </xf>
    <xf numFmtId="166" fontId="4" fillId="2" borderId="6" xfId="0" applyNumberFormat="1" applyFont="1" applyFill="1" applyBorder="1" applyAlignment="1">
      <alignment horizontal="center" vertical="center" wrapText="1"/>
    </xf>
    <xf numFmtId="166" fontId="4" fillId="2" borderId="5" xfId="0" applyNumberFormat="1" applyFont="1" applyFill="1" applyBorder="1" applyAlignment="1">
      <alignment horizontal="left" vertical="center" wrapText="1"/>
    </xf>
    <xf numFmtId="166" fontId="4" fillId="2" borderId="6" xfId="0" applyNumberFormat="1" applyFont="1" applyFill="1" applyBorder="1" applyAlignment="1">
      <alignment horizontal="left" vertical="center" wrapText="1"/>
    </xf>
    <xf numFmtId="166" fontId="4" fillId="2" borderId="5" xfId="0" applyNumberFormat="1" applyFont="1" applyFill="1" applyBorder="1" applyAlignment="1">
      <alignment vertical="center" wrapText="1"/>
    </xf>
    <xf numFmtId="166" fontId="4" fillId="2" borderId="6" xfId="0" applyNumberFormat="1" applyFont="1" applyFill="1" applyBorder="1" applyAlignment="1">
      <alignment vertical="center" wrapText="1"/>
    </xf>
    <xf numFmtId="164" fontId="4" fillId="2" borderId="5" xfId="1" applyNumberFormat="1" applyFont="1" applyFill="1" applyBorder="1" applyAlignment="1">
      <alignment horizontal="center" vertical="center" wrapText="1"/>
    </xf>
    <xf numFmtId="164" fontId="4" fillId="2" borderId="6" xfId="1"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14" fillId="2" borderId="2"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7" fillId="2" borderId="3" xfId="0" applyFont="1" applyFill="1" applyBorder="1" applyAlignment="1"/>
    <xf numFmtId="0" fontId="4" fillId="2"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4" fontId="4" fillId="2" borderId="3" xfId="1"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right"/>
    </xf>
    <xf numFmtId="0" fontId="14" fillId="2" borderId="0" xfId="0" applyFont="1" applyFill="1" applyAlignment="1">
      <alignment horizontal="center"/>
    </xf>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7" fillId="2"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168" fontId="1" fillId="0" borderId="2" xfId="1" applyNumberFormat="1" applyFont="1" applyFill="1" applyBorder="1" applyAlignment="1">
      <alignment horizontal="center" wrapText="1"/>
    </xf>
    <xf numFmtId="168" fontId="1" fillId="0" borderId="3" xfId="1" applyNumberFormat="1" applyFont="1" applyFill="1" applyBorder="1" applyAlignment="1">
      <alignment horizontal="center" wrapText="1"/>
    </xf>
    <xf numFmtId="168" fontId="1" fillId="0" borderId="4" xfId="1" applyNumberFormat="1"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Medium9"/>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O27"/>
  <sheetViews>
    <sheetView topLeftCell="A23" zoomScale="60" zoomScaleNormal="60" workbookViewId="0">
      <selection activeCell="K24" sqref="K24"/>
    </sheetView>
  </sheetViews>
  <sheetFormatPr defaultRowHeight="15.75"/>
  <cols>
    <col min="1" max="1" width="7.42578125" style="65" customWidth="1"/>
    <col min="2" max="2" width="46.7109375" style="65" customWidth="1"/>
    <col min="3" max="3" width="31.28515625" style="66" customWidth="1"/>
    <col min="4" max="4" width="20.85546875" style="65" customWidth="1"/>
    <col min="5" max="5" width="38" style="67" customWidth="1"/>
    <col min="6" max="6" width="22.28515625" style="65" customWidth="1"/>
    <col min="7" max="7" width="11.85546875" style="113" customWidth="1"/>
    <col min="8" max="8" width="11" style="113" customWidth="1"/>
    <col min="9" max="9" width="11.5703125" style="113" customWidth="1"/>
    <col min="10" max="10" width="14.5703125" style="113" customWidth="1"/>
    <col min="11" max="11" width="10.7109375" style="113" customWidth="1"/>
    <col min="12" max="12" width="11.28515625" style="113" customWidth="1"/>
    <col min="13" max="13" width="15.85546875" style="113" customWidth="1"/>
    <col min="14" max="14" width="16.85546875" style="113" customWidth="1"/>
    <col min="15" max="15" width="107.140625" style="65" customWidth="1"/>
    <col min="16" max="256" width="9.140625" style="65"/>
    <col min="257" max="257" width="7" style="65" customWidth="1"/>
    <col min="258" max="258" width="46.7109375" style="65" customWidth="1"/>
    <col min="259" max="259" width="31.28515625" style="65" customWidth="1"/>
    <col min="260" max="260" width="20.85546875" style="65" customWidth="1"/>
    <col min="261" max="261" width="38" style="65" customWidth="1"/>
    <col min="262" max="262" width="22.28515625" style="65" customWidth="1"/>
    <col min="263" max="263" width="11.85546875" style="65" customWidth="1"/>
    <col min="264" max="264" width="11" style="65" customWidth="1"/>
    <col min="265" max="265" width="11.5703125" style="65" customWidth="1"/>
    <col min="266" max="266" width="11.28515625" style="65" customWidth="1"/>
    <col min="267" max="267" width="10.7109375" style="65" customWidth="1"/>
    <col min="268" max="268" width="11.28515625" style="65" customWidth="1"/>
    <col min="269" max="269" width="15.85546875" style="65" customWidth="1"/>
    <col min="270" max="270" width="16.85546875" style="65" customWidth="1"/>
    <col min="271" max="271" width="107.140625" style="65" customWidth="1"/>
    <col min="272" max="512" width="9.140625" style="65"/>
    <col min="513" max="513" width="7" style="65" customWidth="1"/>
    <col min="514" max="514" width="46.7109375" style="65" customWidth="1"/>
    <col min="515" max="515" width="31.28515625" style="65" customWidth="1"/>
    <col min="516" max="516" width="20.85546875" style="65" customWidth="1"/>
    <col min="517" max="517" width="38" style="65" customWidth="1"/>
    <col min="518" max="518" width="22.28515625" style="65" customWidth="1"/>
    <col min="519" max="519" width="11.85546875" style="65" customWidth="1"/>
    <col min="520" max="520" width="11" style="65" customWidth="1"/>
    <col min="521" max="521" width="11.5703125" style="65" customWidth="1"/>
    <col min="522" max="522" width="11.28515625" style="65" customWidth="1"/>
    <col min="523" max="523" width="10.7109375" style="65" customWidth="1"/>
    <col min="524" max="524" width="11.28515625" style="65" customWidth="1"/>
    <col min="525" max="525" width="15.85546875" style="65" customWidth="1"/>
    <col min="526" max="526" width="16.85546875" style="65" customWidth="1"/>
    <col min="527" max="527" width="107.140625" style="65" customWidth="1"/>
    <col min="528" max="768" width="9.140625" style="65"/>
    <col min="769" max="769" width="7" style="65" customWidth="1"/>
    <col min="770" max="770" width="46.7109375" style="65" customWidth="1"/>
    <col min="771" max="771" width="31.28515625" style="65" customWidth="1"/>
    <col min="772" max="772" width="20.85546875" style="65" customWidth="1"/>
    <col min="773" max="773" width="38" style="65" customWidth="1"/>
    <col min="774" max="774" width="22.28515625" style="65" customWidth="1"/>
    <col min="775" max="775" width="11.85546875" style="65" customWidth="1"/>
    <col min="776" max="776" width="11" style="65" customWidth="1"/>
    <col min="777" max="777" width="11.5703125" style="65" customWidth="1"/>
    <col min="778" max="778" width="11.28515625" style="65" customWidth="1"/>
    <col min="779" max="779" width="10.7109375" style="65" customWidth="1"/>
    <col min="780" max="780" width="11.28515625" style="65" customWidth="1"/>
    <col min="781" max="781" width="15.85546875" style="65" customWidth="1"/>
    <col min="782" max="782" width="16.85546875" style="65" customWidth="1"/>
    <col min="783" max="783" width="107.140625" style="65" customWidth="1"/>
    <col min="784" max="1024" width="9.140625" style="65"/>
    <col min="1025" max="1025" width="7" style="65" customWidth="1"/>
    <col min="1026" max="1026" width="46.7109375" style="65" customWidth="1"/>
    <col min="1027" max="1027" width="31.28515625" style="65" customWidth="1"/>
    <col min="1028" max="1028" width="20.85546875" style="65" customWidth="1"/>
    <col min="1029" max="1029" width="38" style="65" customWidth="1"/>
    <col min="1030" max="1030" width="22.28515625" style="65" customWidth="1"/>
    <col min="1031" max="1031" width="11.85546875" style="65" customWidth="1"/>
    <col min="1032" max="1032" width="11" style="65" customWidth="1"/>
    <col min="1033" max="1033" width="11.5703125" style="65" customWidth="1"/>
    <col min="1034" max="1034" width="11.28515625" style="65" customWidth="1"/>
    <col min="1035" max="1035" width="10.7109375" style="65" customWidth="1"/>
    <col min="1036" max="1036" width="11.28515625" style="65" customWidth="1"/>
    <col min="1037" max="1037" width="15.85546875" style="65" customWidth="1"/>
    <col min="1038" max="1038" width="16.85546875" style="65" customWidth="1"/>
    <col min="1039" max="1039" width="107.140625" style="65" customWidth="1"/>
    <col min="1040" max="1280" width="9.140625" style="65"/>
    <col min="1281" max="1281" width="7" style="65" customWidth="1"/>
    <col min="1282" max="1282" width="46.7109375" style="65" customWidth="1"/>
    <col min="1283" max="1283" width="31.28515625" style="65" customWidth="1"/>
    <col min="1284" max="1284" width="20.85546875" style="65" customWidth="1"/>
    <col min="1285" max="1285" width="38" style="65" customWidth="1"/>
    <col min="1286" max="1286" width="22.28515625" style="65" customWidth="1"/>
    <col min="1287" max="1287" width="11.85546875" style="65" customWidth="1"/>
    <col min="1288" max="1288" width="11" style="65" customWidth="1"/>
    <col min="1289" max="1289" width="11.5703125" style="65" customWidth="1"/>
    <col min="1290" max="1290" width="11.28515625" style="65" customWidth="1"/>
    <col min="1291" max="1291" width="10.7109375" style="65" customWidth="1"/>
    <col min="1292" max="1292" width="11.28515625" style="65" customWidth="1"/>
    <col min="1293" max="1293" width="15.85546875" style="65" customWidth="1"/>
    <col min="1294" max="1294" width="16.85546875" style="65" customWidth="1"/>
    <col min="1295" max="1295" width="107.140625" style="65" customWidth="1"/>
    <col min="1296" max="1536" width="9.140625" style="65"/>
    <col min="1537" max="1537" width="7" style="65" customWidth="1"/>
    <col min="1538" max="1538" width="46.7109375" style="65" customWidth="1"/>
    <col min="1539" max="1539" width="31.28515625" style="65" customWidth="1"/>
    <col min="1540" max="1540" width="20.85546875" style="65" customWidth="1"/>
    <col min="1541" max="1541" width="38" style="65" customWidth="1"/>
    <col min="1542" max="1542" width="22.28515625" style="65" customWidth="1"/>
    <col min="1543" max="1543" width="11.85546875" style="65" customWidth="1"/>
    <col min="1544" max="1544" width="11" style="65" customWidth="1"/>
    <col min="1545" max="1545" width="11.5703125" style="65" customWidth="1"/>
    <col min="1546" max="1546" width="11.28515625" style="65" customWidth="1"/>
    <col min="1547" max="1547" width="10.7109375" style="65" customWidth="1"/>
    <col min="1548" max="1548" width="11.28515625" style="65" customWidth="1"/>
    <col min="1549" max="1549" width="15.85546875" style="65" customWidth="1"/>
    <col min="1550" max="1550" width="16.85546875" style="65" customWidth="1"/>
    <col min="1551" max="1551" width="107.140625" style="65" customWidth="1"/>
    <col min="1552" max="1792" width="9.140625" style="65"/>
    <col min="1793" max="1793" width="7" style="65" customWidth="1"/>
    <col min="1794" max="1794" width="46.7109375" style="65" customWidth="1"/>
    <col min="1795" max="1795" width="31.28515625" style="65" customWidth="1"/>
    <col min="1796" max="1796" width="20.85546875" style="65" customWidth="1"/>
    <col min="1797" max="1797" width="38" style="65" customWidth="1"/>
    <col min="1798" max="1798" width="22.28515625" style="65" customWidth="1"/>
    <col min="1799" max="1799" width="11.85546875" style="65" customWidth="1"/>
    <col min="1800" max="1800" width="11" style="65" customWidth="1"/>
    <col min="1801" max="1801" width="11.5703125" style="65" customWidth="1"/>
    <col min="1802" max="1802" width="11.28515625" style="65" customWidth="1"/>
    <col min="1803" max="1803" width="10.7109375" style="65" customWidth="1"/>
    <col min="1804" max="1804" width="11.28515625" style="65" customWidth="1"/>
    <col min="1805" max="1805" width="15.85546875" style="65" customWidth="1"/>
    <col min="1806" max="1806" width="16.85546875" style="65" customWidth="1"/>
    <col min="1807" max="1807" width="107.140625" style="65" customWidth="1"/>
    <col min="1808" max="2048" width="9.140625" style="65"/>
    <col min="2049" max="2049" width="7" style="65" customWidth="1"/>
    <col min="2050" max="2050" width="46.7109375" style="65" customWidth="1"/>
    <col min="2051" max="2051" width="31.28515625" style="65" customWidth="1"/>
    <col min="2052" max="2052" width="20.85546875" style="65" customWidth="1"/>
    <col min="2053" max="2053" width="38" style="65" customWidth="1"/>
    <col min="2054" max="2054" width="22.28515625" style="65" customWidth="1"/>
    <col min="2055" max="2055" width="11.85546875" style="65" customWidth="1"/>
    <col min="2056" max="2056" width="11" style="65" customWidth="1"/>
    <col min="2057" max="2057" width="11.5703125" style="65" customWidth="1"/>
    <col min="2058" max="2058" width="11.28515625" style="65" customWidth="1"/>
    <col min="2059" max="2059" width="10.7109375" style="65" customWidth="1"/>
    <col min="2060" max="2060" width="11.28515625" style="65" customWidth="1"/>
    <col min="2061" max="2061" width="15.85546875" style="65" customWidth="1"/>
    <col min="2062" max="2062" width="16.85546875" style="65" customWidth="1"/>
    <col min="2063" max="2063" width="107.140625" style="65" customWidth="1"/>
    <col min="2064" max="2304" width="9.140625" style="65"/>
    <col min="2305" max="2305" width="7" style="65" customWidth="1"/>
    <col min="2306" max="2306" width="46.7109375" style="65" customWidth="1"/>
    <col min="2307" max="2307" width="31.28515625" style="65" customWidth="1"/>
    <col min="2308" max="2308" width="20.85546875" style="65" customWidth="1"/>
    <col min="2309" max="2309" width="38" style="65" customWidth="1"/>
    <col min="2310" max="2310" width="22.28515625" style="65" customWidth="1"/>
    <col min="2311" max="2311" width="11.85546875" style="65" customWidth="1"/>
    <col min="2312" max="2312" width="11" style="65" customWidth="1"/>
    <col min="2313" max="2313" width="11.5703125" style="65" customWidth="1"/>
    <col min="2314" max="2314" width="11.28515625" style="65" customWidth="1"/>
    <col min="2315" max="2315" width="10.7109375" style="65" customWidth="1"/>
    <col min="2316" max="2316" width="11.28515625" style="65" customWidth="1"/>
    <col min="2317" max="2317" width="15.85546875" style="65" customWidth="1"/>
    <col min="2318" max="2318" width="16.85546875" style="65" customWidth="1"/>
    <col min="2319" max="2319" width="107.140625" style="65" customWidth="1"/>
    <col min="2320" max="2560" width="9.140625" style="65"/>
    <col min="2561" max="2561" width="7" style="65" customWidth="1"/>
    <col min="2562" max="2562" width="46.7109375" style="65" customWidth="1"/>
    <col min="2563" max="2563" width="31.28515625" style="65" customWidth="1"/>
    <col min="2564" max="2564" width="20.85546875" style="65" customWidth="1"/>
    <col min="2565" max="2565" width="38" style="65" customWidth="1"/>
    <col min="2566" max="2566" width="22.28515625" style="65" customWidth="1"/>
    <col min="2567" max="2567" width="11.85546875" style="65" customWidth="1"/>
    <col min="2568" max="2568" width="11" style="65" customWidth="1"/>
    <col min="2569" max="2569" width="11.5703125" style="65" customWidth="1"/>
    <col min="2570" max="2570" width="11.28515625" style="65" customWidth="1"/>
    <col min="2571" max="2571" width="10.7109375" style="65" customWidth="1"/>
    <col min="2572" max="2572" width="11.28515625" style="65" customWidth="1"/>
    <col min="2573" max="2573" width="15.85546875" style="65" customWidth="1"/>
    <col min="2574" max="2574" width="16.85546875" style="65" customWidth="1"/>
    <col min="2575" max="2575" width="107.140625" style="65" customWidth="1"/>
    <col min="2576" max="2816" width="9.140625" style="65"/>
    <col min="2817" max="2817" width="7" style="65" customWidth="1"/>
    <col min="2818" max="2818" width="46.7109375" style="65" customWidth="1"/>
    <col min="2819" max="2819" width="31.28515625" style="65" customWidth="1"/>
    <col min="2820" max="2820" width="20.85546875" style="65" customWidth="1"/>
    <col min="2821" max="2821" width="38" style="65" customWidth="1"/>
    <col min="2822" max="2822" width="22.28515625" style="65" customWidth="1"/>
    <col min="2823" max="2823" width="11.85546875" style="65" customWidth="1"/>
    <col min="2824" max="2824" width="11" style="65" customWidth="1"/>
    <col min="2825" max="2825" width="11.5703125" style="65" customWidth="1"/>
    <col min="2826" max="2826" width="11.28515625" style="65" customWidth="1"/>
    <col min="2827" max="2827" width="10.7109375" style="65" customWidth="1"/>
    <col min="2828" max="2828" width="11.28515625" style="65" customWidth="1"/>
    <col min="2829" max="2829" width="15.85546875" style="65" customWidth="1"/>
    <col min="2830" max="2830" width="16.85546875" style="65" customWidth="1"/>
    <col min="2831" max="2831" width="107.140625" style="65" customWidth="1"/>
    <col min="2832" max="3072" width="9.140625" style="65"/>
    <col min="3073" max="3073" width="7" style="65" customWidth="1"/>
    <col min="3074" max="3074" width="46.7109375" style="65" customWidth="1"/>
    <col min="3075" max="3075" width="31.28515625" style="65" customWidth="1"/>
    <col min="3076" max="3076" width="20.85546875" style="65" customWidth="1"/>
    <col min="3077" max="3077" width="38" style="65" customWidth="1"/>
    <col min="3078" max="3078" width="22.28515625" style="65" customWidth="1"/>
    <col min="3079" max="3079" width="11.85546875" style="65" customWidth="1"/>
    <col min="3080" max="3080" width="11" style="65" customWidth="1"/>
    <col min="3081" max="3081" width="11.5703125" style="65" customWidth="1"/>
    <col min="3082" max="3082" width="11.28515625" style="65" customWidth="1"/>
    <col min="3083" max="3083" width="10.7109375" style="65" customWidth="1"/>
    <col min="3084" max="3084" width="11.28515625" style="65" customWidth="1"/>
    <col min="3085" max="3085" width="15.85546875" style="65" customWidth="1"/>
    <col min="3086" max="3086" width="16.85546875" style="65" customWidth="1"/>
    <col min="3087" max="3087" width="107.140625" style="65" customWidth="1"/>
    <col min="3088" max="3328" width="9.140625" style="65"/>
    <col min="3329" max="3329" width="7" style="65" customWidth="1"/>
    <col min="3330" max="3330" width="46.7109375" style="65" customWidth="1"/>
    <col min="3331" max="3331" width="31.28515625" style="65" customWidth="1"/>
    <col min="3332" max="3332" width="20.85546875" style="65" customWidth="1"/>
    <col min="3333" max="3333" width="38" style="65" customWidth="1"/>
    <col min="3334" max="3334" width="22.28515625" style="65" customWidth="1"/>
    <col min="3335" max="3335" width="11.85546875" style="65" customWidth="1"/>
    <col min="3336" max="3336" width="11" style="65" customWidth="1"/>
    <col min="3337" max="3337" width="11.5703125" style="65" customWidth="1"/>
    <col min="3338" max="3338" width="11.28515625" style="65" customWidth="1"/>
    <col min="3339" max="3339" width="10.7109375" style="65" customWidth="1"/>
    <col min="3340" max="3340" width="11.28515625" style="65" customWidth="1"/>
    <col min="3341" max="3341" width="15.85546875" style="65" customWidth="1"/>
    <col min="3342" max="3342" width="16.85546875" style="65" customWidth="1"/>
    <col min="3343" max="3343" width="107.140625" style="65" customWidth="1"/>
    <col min="3344" max="3584" width="9.140625" style="65"/>
    <col min="3585" max="3585" width="7" style="65" customWidth="1"/>
    <col min="3586" max="3586" width="46.7109375" style="65" customWidth="1"/>
    <col min="3587" max="3587" width="31.28515625" style="65" customWidth="1"/>
    <col min="3588" max="3588" width="20.85546875" style="65" customWidth="1"/>
    <col min="3589" max="3589" width="38" style="65" customWidth="1"/>
    <col min="3590" max="3590" width="22.28515625" style="65" customWidth="1"/>
    <col min="3591" max="3591" width="11.85546875" style="65" customWidth="1"/>
    <col min="3592" max="3592" width="11" style="65" customWidth="1"/>
    <col min="3593" max="3593" width="11.5703125" style="65" customWidth="1"/>
    <col min="3594" max="3594" width="11.28515625" style="65" customWidth="1"/>
    <col min="3595" max="3595" width="10.7109375" style="65" customWidth="1"/>
    <col min="3596" max="3596" width="11.28515625" style="65" customWidth="1"/>
    <col min="3597" max="3597" width="15.85546875" style="65" customWidth="1"/>
    <col min="3598" max="3598" width="16.85546875" style="65" customWidth="1"/>
    <col min="3599" max="3599" width="107.140625" style="65" customWidth="1"/>
    <col min="3600" max="3840" width="9.140625" style="65"/>
    <col min="3841" max="3841" width="7" style="65" customWidth="1"/>
    <col min="3842" max="3842" width="46.7109375" style="65" customWidth="1"/>
    <col min="3843" max="3843" width="31.28515625" style="65" customWidth="1"/>
    <col min="3844" max="3844" width="20.85546875" style="65" customWidth="1"/>
    <col min="3845" max="3845" width="38" style="65" customWidth="1"/>
    <col min="3846" max="3846" width="22.28515625" style="65" customWidth="1"/>
    <col min="3847" max="3847" width="11.85546875" style="65" customWidth="1"/>
    <col min="3848" max="3848" width="11" style="65" customWidth="1"/>
    <col min="3849" max="3849" width="11.5703125" style="65" customWidth="1"/>
    <col min="3850" max="3850" width="11.28515625" style="65" customWidth="1"/>
    <col min="3851" max="3851" width="10.7109375" style="65" customWidth="1"/>
    <col min="3852" max="3852" width="11.28515625" style="65" customWidth="1"/>
    <col min="3853" max="3853" width="15.85546875" style="65" customWidth="1"/>
    <col min="3854" max="3854" width="16.85546875" style="65" customWidth="1"/>
    <col min="3855" max="3855" width="107.140625" style="65" customWidth="1"/>
    <col min="3856" max="4096" width="9.140625" style="65"/>
    <col min="4097" max="4097" width="7" style="65" customWidth="1"/>
    <col min="4098" max="4098" width="46.7109375" style="65" customWidth="1"/>
    <col min="4099" max="4099" width="31.28515625" style="65" customWidth="1"/>
    <col min="4100" max="4100" width="20.85546875" style="65" customWidth="1"/>
    <col min="4101" max="4101" width="38" style="65" customWidth="1"/>
    <col min="4102" max="4102" width="22.28515625" style="65" customWidth="1"/>
    <col min="4103" max="4103" width="11.85546875" style="65" customWidth="1"/>
    <col min="4104" max="4104" width="11" style="65" customWidth="1"/>
    <col min="4105" max="4105" width="11.5703125" style="65" customWidth="1"/>
    <col min="4106" max="4106" width="11.28515625" style="65" customWidth="1"/>
    <col min="4107" max="4107" width="10.7109375" style="65" customWidth="1"/>
    <col min="4108" max="4108" width="11.28515625" style="65" customWidth="1"/>
    <col min="4109" max="4109" width="15.85546875" style="65" customWidth="1"/>
    <col min="4110" max="4110" width="16.85546875" style="65" customWidth="1"/>
    <col min="4111" max="4111" width="107.140625" style="65" customWidth="1"/>
    <col min="4112" max="4352" width="9.140625" style="65"/>
    <col min="4353" max="4353" width="7" style="65" customWidth="1"/>
    <col min="4354" max="4354" width="46.7109375" style="65" customWidth="1"/>
    <col min="4355" max="4355" width="31.28515625" style="65" customWidth="1"/>
    <col min="4356" max="4356" width="20.85546875" style="65" customWidth="1"/>
    <col min="4357" max="4357" width="38" style="65" customWidth="1"/>
    <col min="4358" max="4358" width="22.28515625" style="65" customWidth="1"/>
    <col min="4359" max="4359" width="11.85546875" style="65" customWidth="1"/>
    <col min="4360" max="4360" width="11" style="65" customWidth="1"/>
    <col min="4361" max="4361" width="11.5703125" style="65" customWidth="1"/>
    <col min="4362" max="4362" width="11.28515625" style="65" customWidth="1"/>
    <col min="4363" max="4363" width="10.7109375" style="65" customWidth="1"/>
    <col min="4364" max="4364" width="11.28515625" style="65" customWidth="1"/>
    <col min="4365" max="4365" width="15.85546875" style="65" customWidth="1"/>
    <col min="4366" max="4366" width="16.85546875" style="65" customWidth="1"/>
    <col min="4367" max="4367" width="107.140625" style="65" customWidth="1"/>
    <col min="4368" max="4608" width="9.140625" style="65"/>
    <col min="4609" max="4609" width="7" style="65" customWidth="1"/>
    <col min="4610" max="4610" width="46.7109375" style="65" customWidth="1"/>
    <col min="4611" max="4611" width="31.28515625" style="65" customWidth="1"/>
    <col min="4612" max="4612" width="20.85546875" style="65" customWidth="1"/>
    <col min="4613" max="4613" width="38" style="65" customWidth="1"/>
    <col min="4614" max="4614" width="22.28515625" style="65" customWidth="1"/>
    <col min="4615" max="4615" width="11.85546875" style="65" customWidth="1"/>
    <col min="4616" max="4616" width="11" style="65" customWidth="1"/>
    <col min="4617" max="4617" width="11.5703125" style="65" customWidth="1"/>
    <col min="4618" max="4618" width="11.28515625" style="65" customWidth="1"/>
    <col min="4619" max="4619" width="10.7109375" style="65" customWidth="1"/>
    <col min="4620" max="4620" width="11.28515625" style="65" customWidth="1"/>
    <col min="4621" max="4621" width="15.85546875" style="65" customWidth="1"/>
    <col min="4622" max="4622" width="16.85546875" style="65" customWidth="1"/>
    <col min="4623" max="4623" width="107.140625" style="65" customWidth="1"/>
    <col min="4624" max="4864" width="9.140625" style="65"/>
    <col min="4865" max="4865" width="7" style="65" customWidth="1"/>
    <col min="4866" max="4866" width="46.7109375" style="65" customWidth="1"/>
    <col min="4867" max="4867" width="31.28515625" style="65" customWidth="1"/>
    <col min="4868" max="4868" width="20.85546875" style="65" customWidth="1"/>
    <col min="4869" max="4869" width="38" style="65" customWidth="1"/>
    <col min="4870" max="4870" width="22.28515625" style="65" customWidth="1"/>
    <col min="4871" max="4871" width="11.85546875" style="65" customWidth="1"/>
    <col min="4872" max="4872" width="11" style="65" customWidth="1"/>
    <col min="4873" max="4873" width="11.5703125" style="65" customWidth="1"/>
    <col min="4874" max="4874" width="11.28515625" style="65" customWidth="1"/>
    <col min="4875" max="4875" width="10.7109375" style="65" customWidth="1"/>
    <col min="4876" max="4876" width="11.28515625" style="65" customWidth="1"/>
    <col min="4877" max="4877" width="15.85546875" style="65" customWidth="1"/>
    <col min="4878" max="4878" width="16.85546875" style="65" customWidth="1"/>
    <col min="4879" max="4879" width="107.140625" style="65" customWidth="1"/>
    <col min="4880" max="5120" width="9.140625" style="65"/>
    <col min="5121" max="5121" width="7" style="65" customWidth="1"/>
    <col min="5122" max="5122" width="46.7109375" style="65" customWidth="1"/>
    <col min="5123" max="5123" width="31.28515625" style="65" customWidth="1"/>
    <col min="5124" max="5124" width="20.85546875" style="65" customWidth="1"/>
    <col min="5125" max="5125" width="38" style="65" customWidth="1"/>
    <col min="5126" max="5126" width="22.28515625" style="65" customWidth="1"/>
    <col min="5127" max="5127" width="11.85546875" style="65" customWidth="1"/>
    <col min="5128" max="5128" width="11" style="65" customWidth="1"/>
    <col min="5129" max="5129" width="11.5703125" style="65" customWidth="1"/>
    <col min="5130" max="5130" width="11.28515625" style="65" customWidth="1"/>
    <col min="5131" max="5131" width="10.7109375" style="65" customWidth="1"/>
    <col min="5132" max="5132" width="11.28515625" style="65" customWidth="1"/>
    <col min="5133" max="5133" width="15.85546875" style="65" customWidth="1"/>
    <col min="5134" max="5134" width="16.85546875" style="65" customWidth="1"/>
    <col min="5135" max="5135" width="107.140625" style="65" customWidth="1"/>
    <col min="5136" max="5376" width="9.140625" style="65"/>
    <col min="5377" max="5377" width="7" style="65" customWidth="1"/>
    <col min="5378" max="5378" width="46.7109375" style="65" customWidth="1"/>
    <col min="5379" max="5379" width="31.28515625" style="65" customWidth="1"/>
    <col min="5380" max="5380" width="20.85546875" style="65" customWidth="1"/>
    <col min="5381" max="5381" width="38" style="65" customWidth="1"/>
    <col min="5382" max="5382" width="22.28515625" style="65" customWidth="1"/>
    <col min="5383" max="5383" width="11.85546875" style="65" customWidth="1"/>
    <col min="5384" max="5384" width="11" style="65" customWidth="1"/>
    <col min="5385" max="5385" width="11.5703125" style="65" customWidth="1"/>
    <col min="5386" max="5386" width="11.28515625" style="65" customWidth="1"/>
    <col min="5387" max="5387" width="10.7109375" style="65" customWidth="1"/>
    <col min="5388" max="5388" width="11.28515625" style="65" customWidth="1"/>
    <col min="5389" max="5389" width="15.85546875" style="65" customWidth="1"/>
    <col min="5390" max="5390" width="16.85546875" style="65" customWidth="1"/>
    <col min="5391" max="5391" width="107.140625" style="65" customWidth="1"/>
    <col min="5392" max="5632" width="9.140625" style="65"/>
    <col min="5633" max="5633" width="7" style="65" customWidth="1"/>
    <col min="5634" max="5634" width="46.7109375" style="65" customWidth="1"/>
    <col min="5635" max="5635" width="31.28515625" style="65" customWidth="1"/>
    <col min="5636" max="5636" width="20.85546875" style="65" customWidth="1"/>
    <col min="5637" max="5637" width="38" style="65" customWidth="1"/>
    <col min="5638" max="5638" width="22.28515625" style="65" customWidth="1"/>
    <col min="5639" max="5639" width="11.85546875" style="65" customWidth="1"/>
    <col min="5640" max="5640" width="11" style="65" customWidth="1"/>
    <col min="5641" max="5641" width="11.5703125" style="65" customWidth="1"/>
    <col min="5642" max="5642" width="11.28515625" style="65" customWidth="1"/>
    <col min="5643" max="5643" width="10.7109375" style="65" customWidth="1"/>
    <col min="5644" max="5644" width="11.28515625" style="65" customWidth="1"/>
    <col min="5645" max="5645" width="15.85546875" style="65" customWidth="1"/>
    <col min="5646" max="5646" width="16.85546875" style="65" customWidth="1"/>
    <col min="5647" max="5647" width="107.140625" style="65" customWidth="1"/>
    <col min="5648" max="5888" width="9.140625" style="65"/>
    <col min="5889" max="5889" width="7" style="65" customWidth="1"/>
    <col min="5890" max="5890" width="46.7109375" style="65" customWidth="1"/>
    <col min="5891" max="5891" width="31.28515625" style="65" customWidth="1"/>
    <col min="5892" max="5892" width="20.85546875" style="65" customWidth="1"/>
    <col min="5893" max="5893" width="38" style="65" customWidth="1"/>
    <col min="5894" max="5894" width="22.28515625" style="65" customWidth="1"/>
    <col min="5895" max="5895" width="11.85546875" style="65" customWidth="1"/>
    <col min="5896" max="5896" width="11" style="65" customWidth="1"/>
    <col min="5897" max="5897" width="11.5703125" style="65" customWidth="1"/>
    <col min="5898" max="5898" width="11.28515625" style="65" customWidth="1"/>
    <col min="5899" max="5899" width="10.7109375" style="65" customWidth="1"/>
    <col min="5900" max="5900" width="11.28515625" style="65" customWidth="1"/>
    <col min="5901" max="5901" width="15.85546875" style="65" customWidth="1"/>
    <col min="5902" max="5902" width="16.85546875" style="65" customWidth="1"/>
    <col min="5903" max="5903" width="107.140625" style="65" customWidth="1"/>
    <col min="5904" max="6144" width="9.140625" style="65"/>
    <col min="6145" max="6145" width="7" style="65" customWidth="1"/>
    <col min="6146" max="6146" width="46.7109375" style="65" customWidth="1"/>
    <col min="6147" max="6147" width="31.28515625" style="65" customWidth="1"/>
    <col min="6148" max="6148" width="20.85546875" style="65" customWidth="1"/>
    <col min="6149" max="6149" width="38" style="65" customWidth="1"/>
    <col min="6150" max="6150" width="22.28515625" style="65" customWidth="1"/>
    <col min="6151" max="6151" width="11.85546875" style="65" customWidth="1"/>
    <col min="6152" max="6152" width="11" style="65" customWidth="1"/>
    <col min="6153" max="6153" width="11.5703125" style="65" customWidth="1"/>
    <col min="6154" max="6154" width="11.28515625" style="65" customWidth="1"/>
    <col min="6155" max="6155" width="10.7109375" style="65" customWidth="1"/>
    <col min="6156" max="6156" width="11.28515625" style="65" customWidth="1"/>
    <col min="6157" max="6157" width="15.85546875" style="65" customWidth="1"/>
    <col min="6158" max="6158" width="16.85546875" style="65" customWidth="1"/>
    <col min="6159" max="6159" width="107.140625" style="65" customWidth="1"/>
    <col min="6160" max="6400" width="9.140625" style="65"/>
    <col min="6401" max="6401" width="7" style="65" customWidth="1"/>
    <col min="6402" max="6402" width="46.7109375" style="65" customWidth="1"/>
    <col min="6403" max="6403" width="31.28515625" style="65" customWidth="1"/>
    <col min="6404" max="6404" width="20.85546875" style="65" customWidth="1"/>
    <col min="6405" max="6405" width="38" style="65" customWidth="1"/>
    <col min="6406" max="6406" width="22.28515625" style="65" customWidth="1"/>
    <col min="6407" max="6407" width="11.85546875" style="65" customWidth="1"/>
    <col min="6408" max="6408" width="11" style="65" customWidth="1"/>
    <col min="6409" max="6409" width="11.5703125" style="65" customWidth="1"/>
    <col min="6410" max="6410" width="11.28515625" style="65" customWidth="1"/>
    <col min="6411" max="6411" width="10.7109375" style="65" customWidth="1"/>
    <col min="6412" max="6412" width="11.28515625" style="65" customWidth="1"/>
    <col min="6413" max="6413" width="15.85546875" style="65" customWidth="1"/>
    <col min="6414" max="6414" width="16.85546875" style="65" customWidth="1"/>
    <col min="6415" max="6415" width="107.140625" style="65" customWidth="1"/>
    <col min="6416" max="6656" width="9.140625" style="65"/>
    <col min="6657" max="6657" width="7" style="65" customWidth="1"/>
    <col min="6658" max="6658" width="46.7109375" style="65" customWidth="1"/>
    <col min="6659" max="6659" width="31.28515625" style="65" customWidth="1"/>
    <col min="6660" max="6660" width="20.85546875" style="65" customWidth="1"/>
    <col min="6661" max="6661" width="38" style="65" customWidth="1"/>
    <col min="6662" max="6662" width="22.28515625" style="65" customWidth="1"/>
    <col min="6663" max="6663" width="11.85546875" style="65" customWidth="1"/>
    <col min="6664" max="6664" width="11" style="65" customWidth="1"/>
    <col min="6665" max="6665" width="11.5703125" style="65" customWidth="1"/>
    <col min="6666" max="6666" width="11.28515625" style="65" customWidth="1"/>
    <col min="6667" max="6667" width="10.7109375" style="65" customWidth="1"/>
    <col min="6668" max="6668" width="11.28515625" style="65" customWidth="1"/>
    <col min="6669" max="6669" width="15.85546875" style="65" customWidth="1"/>
    <col min="6670" max="6670" width="16.85546875" style="65" customWidth="1"/>
    <col min="6671" max="6671" width="107.140625" style="65" customWidth="1"/>
    <col min="6672" max="6912" width="9.140625" style="65"/>
    <col min="6913" max="6913" width="7" style="65" customWidth="1"/>
    <col min="6914" max="6914" width="46.7109375" style="65" customWidth="1"/>
    <col min="6915" max="6915" width="31.28515625" style="65" customWidth="1"/>
    <col min="6916" max="6916" width="20.85546875" style="65" customWidth="1"/>
    <col min="6917" max="6917" width="38" style="65" customWidth="1"/>
    <col min="6918" max="6918" width="22.28515625" style="65" customWidth="1"/>
    <col min="6919" max="6919" width="11.85546875" style="65" customWidth="1"/>
    <col min="6920" max="6920" width="11" style="65" customWidth="1"/>
    <col min="6921" max="6921" width="11.5703125" style="65" customWidth="1"/>
    <col min="6922" max="6922" width="11.28515625" style="65" customWidth="1"/>
    <col min="6923" max="6923" width="10.7109375" style="65" customWidth="1"/>
    <col min="6924" max="6924" width="11.28515625" style="65" customWidth="1"/>
    <col min="6925" max="6925" width="15.85546875" style="65" customWidth="1"/>
    <col min="6926" max="6926" width="16.85546875" style="65" customWidth="1"/>
    <col min="6927" max="6927" width="107.140625" style="65" customWidth="1"/>
    <col min="6928" max="7168" width="9.140625" style="65"/>
    <col min="7169" max="7169" width="7" style="65" customWidth="1"/>
    <col min="7170" max="7170" width="46.7109375" style="65" customWidth="1"/>
    <col min="7171" max="7171" width="31.28515625" style="65" customWidth="1"/>
    <col min="7172" max="7172" width="20.85546875" style="65" customWidth="1"/>
    <col min="7173" max="7173" width="38" style="65" customWidth="1"/>
    <col min="7174" max="7174" width="22.28515625" style="65" customWidth="1"/>
    <col min="7175" max="7175" width="11.85546875" style="65" customWidth="1"/>
    <col min="7176" max="7176" width="11" style="65" customWidth="1"/>
    <col min="7177" max="7177" width="11.5703125" style="65" customWidth="1"/>
    <col min="7178" max="7178" width="11.28515625" style="65" customWidth="1"/>
    <col min="7179" max="7179" width="10.7109375" style="65" customWidth="1"/>
    <col min="7180" max="7180" width="11.28515625" style="65" customWidth="1"/>
    <col min="7181" max="7181" width="15.85546875" style="65" customWidth="1"/>
    <col min="7182" max="7182" width="16.85546875" style="65" customWidth="1"/>
    <col min="7183" max="7183" width="107.140625" style="65" customWidth="1"/>
    <col min="7184" max="7424" width="9.140625" style="65"/>
    <col min="7425" max="7425" width="7" style="65" customWidth="1"/>
    <col min="7426" max="7426" width="46.7109375" style="65" customWidth="1"/>
    <col min="7427" max="7427" width="31.28515625" style="65" customWidth="1"/>
    <col min="7428" max="7428" width="20.85546875" style="65" customWidth="1"/>
    <col min="7429" max="7429" width="38" style="65" customWidth="1"/>
    <col min="7430" max="7430" width="22.28515625" style="65" customWidth="1"/>
    <col min="7431" max="7431" width="11.85546875" style="65" customWidth="1"/>
    <col min="7432" max="7432" width="11" style="65" customWidth="1"/>
    <col min="7433" max="7433" width="11.5703125" style="65" customWidth="1"/>
    <col min="7434" max="7434" width="11.28515625" style="65" customWidth="1"/>
    <col min="7435" max="7435" width="10.7109375" style="65" customWidth="1"/>
    <col min="7436" max="7436" width="11.28515625" style="65" customWidth="1"/>
    <col min="7437" max="7437" width="15.85546875" style="65" customWidth="1"/>
    <col min="7438" max="7438" width="16.85546875" style="65" customWidth="1"/>
    <col min="7439" max="7439" width="107.140625" style="65" customWidth="1"/>
    <col min="7440" max="7680" width="9.140625" style="65"/>
    <col min="7681" max="7681" width="7" style="65" customWidth="1"/>
    <col min="7682" max="7682" width="46.7109375" style="65" customWidth="1"/>
    <col min="7683" max="7683" width="31.28515625" style="65" customWidth="1"/>
    <col min="7684" max="7684" width="20.85546875" style="65" customWidth="1"/>
    <col min="7685" max="7685" width="38" style="65" customWidth="1"/>
    <col min="7686" max="7686" width="22.28515625" style="65" customWidth="1"/>
    <col min="7687" max="7687" width="11.85546875" style="65" customWidth="1"/>
    <col min="7688" max="7688" width="11" style="65" customWidth="1"/>
    <col min="7689" max="7689" width="11.5703125" style="65" customWidth="1"/>
    <col min="7690" max="7690" width="11.28515625" style="65" customWidth="1"/>
    <col min="7691" max="7691" width="10.7109375" style="65" customWidth="1"/>
    <col min="7692" max="7692" width="11.28515625" style="65" customWidth="1"/>
    <col min="7693" max="7693" width="15.85546875" style="65" customWidth="1"/>
    <col min="7694" max="7694" width="16.85546875" style="65" customWidth="1"/>
    <col min="7695" max="7695" width="107.140625" style="65" customWidth="1"/>
    <col min="7696" max="7936" width="9.140625" style="65"/>
    <col min="7937" max="7937" width="7" style="65" customWidth="1"/>
    <col min="7938" max="7938" width="46.7109375" style="65" customWidth="1"/>
    <col min="7939" max="7939" width="31.28515625" style="65" customWidth="1"/>
    <col min="7940" max="7940" width="20.85546875" style="65" customWidth="1"/>
    <col min="7941" max="7941" width="38" style="65" customWidth="1"/>
    <col min="7942" max="7942" width="22.28515625" style="65" customWidth="1"/>
    <col min="7943" max="7943" width="11.85546875" style="65" customWidth="1"/>
    <col min="7944" max="7944" width="11" style="65" customWidth="1"/>
    <col min="7945" max="7945" width="11.5703125" style="65" customWidth="1"/>
    <col min="7946" max="7946" width="11.28515625" style="65" customWidth="1"/>
    <col min="7947" max="7947" width="10.7109375" style="65" customWidth="1"/>
    <col min="7948" max="7948" width="11.28515625" style="65" customWidth="1"/>
    <col min="7949" max="7949" width="15.85546875" style="65" customWidth="1"/>
    <col min="7950" max="7950" width="16.85546875" style="65" customWidth="1"/>
    <col min="7951" max="7951" width="107.140625" style="65" customWidth="1"/>
    <col min="7952" max="8192" width="9.140625" style="65"/>
    <col min="8193" max="8193" width="7" style="65" customWidth="1"/>
    <col min="8194" max="8194" width="46.7109375" style="65" customWidth="1"/>
    <col min="8195" max="8195" width="31.28515625" style="65" customWidth="1"/>
    <col min="8196" max="8196" width="20.85546875" style="65" customWidth="1"/>
    <col min="8197" max="8197" width="38" style="65" customWidth="1"/>
    <col min="8198" max="8198" width="22.28515625" style="65" customWidth="1"/>
    <col min="8199" max="8199" width="11.85546875" style="65" customWidth="1"/>
    <col min="8200" max="8200" width="11" style="65" customWidth="1"/>
    <col min="8201" max="8201" width="11.5703125" style="65" customWidth="1"/>
    <col min="8202" max="8202" width="11.28515625" style="65" customWidth="1"/>
    <col min="8203" max="8203" width="10.7109375" style="65" customWidth="1"/>
    <col min="8204" max="8204" width="11.28515625" style="65" customWidth="1"/>
    <col min="8205" max="8205" width="15.85546875" style="65" customWidth="1"/>
    <col min="8206" max="8206" width="16.85546875" style="65" customWidth="1"/>
    <col min="8207" max="8207" width="107.140625" style="65" customWidth="1"/>
    <col min="8208" max="8448" width="9.140625" style="65"/>
    <col min="8449" max="8449" width="7" style="65" customWidth="1"/>
    <col min="8450" max="8450" width="46.7109375" style="65" customWidth="1"/>
    <col min="8451" max="8451" width="31.28515625" style="65" customWidth="1"/>
    <col min="8452" max="8452" width="20.85546875" style="65" customWidth="1"/>
    <col min="8453" max="8453" width="38" style="65" customWidth="1"/>
    <col min="8454" max="8454" width="22.28515625" style="65" customWidth="1"/>
    <col min="8455" max="8455" width="11.85546875" style="65" customWidth="1"/>
    <col min="8456" max="8456" width="11" style="65" customWidth="1"/>
    <col min="8457" max="8457" width="11.5703125" style="65" customWidth="1"/>
    <col min="8458" max="8458" width="11.28515625" style="65" customWidth="1"/>
    <col min="8459" max="8459" width="10.7109375" style="65" customWidth="1"/>
    <col min="8460" max="8460" width="11.28515625" style="65" customWidth="1"/>
    <col min="8461" max="8461" width="15.85546875" style="65" customWidth="1"/>
    <col min="8462" max="8462" width="16.85546875" style="65" customWidth="1"/>
    <col min="8463" max="8463" width="107.140625" style="65" customWidth="1"/>
    <col min="8464" max="8704" width="9.140625" style="65"/>
    <col min="8705" max="8705" width="7" style="65" customWidth="1"/>
    <col min="8706" max="8706" width="46.7109375" style="65" customWidth="1"/>
    <col min="8707" max="8707" width="31.28515625" style="65" customWidth="1"/>
    <col min="8708" max="8708" width="20.85546875" style="65" customWidth="1"/>
    <col min="8709" max="8709" width="38" style="65" customWidth="1"/>
    <col min="8710" max="8710" width="22.28515625" style="65" customWidth="1"/>
    <col min="8711" max="8711" width="11.85546875" style="65" customWidth="1"/>
    <col min="8712" max="8712" width="11" style="65" customWidth="1"/>
    <col min="8713" max="8713" width="11.5703125" style="65" customWidth="1"/>
    <col min="8714" max="8714" width="11.28515625" style="65" customWidth="1"/>
    <col min="8715" max="8715" width="10.7109375" style="65" customWidth="1"/>
    <col min="8716" max="8716" width="11.28515625" style="65" customWidth="1"/>
    <col min="8717" max="8717" width="15.85546875" style="65" customWidth="1"/>
    <col min="8718" max="8718" width="16.85546875" style="65" customWidth="1"/>
    <col min="8719" max="8719" width="107.140625" style="65" customWidth="1"/>
    <col min="8720" max="8960" width="9.140625" style="65"/>
    <col min="8961" max="8961" width="7" style="65" customWidth="1"/>
    <col min="8962" max="8962" width="46.7109375" style="65" customWidth="1"/>
    <col min="8963" max="8963" width="31.28515625" style="65" customWidth="1"/>
    <col min="8964" max="8964" width="20.85546875" style="65" customWidth="1"/>
    <col min="8965" max="8965" width="38" style="65" customWidth="1"/>
    <col min="8966" max="8966" width="22.28515625" style="65" customWidth="1"/>
    <col min="8967" max="8967" width="11.85546875" style="65" customWidth="1"/>
    <col min="8968" max="8968" width="11" style="65" customWidth="1"/>
    <col min="8969" max="8969" width="11.5703125" style="65" customWidth="1"/>
    <col min="8970" max="8970" width="11.28515625" style="65" customWidth="1"/>
    <col min="8971" max="8971" width="10.7109375" style="65" customWidth="1"/>
    <col min="8972" max="8972" width="11.28515625" style="65" customWidth="1"/>
    <col min="8973" max="8973" width="15.85546875" style="65" customWidth="1"/>
    <col min="8974" max="8974" width="16.85546875" style="65" customWidth="1"/>
    <col min="8975" max="8975" width="107.140625" style="65" customWidth="1"/>
    <col min="8976" max="9216" width="9.140625" style="65"/>
    <col min="9217" max="9217" width="7" style="65" customWidth="1"/>
    <col min="9218" max="9218" width="46.7109375" style="65" customWidth="1"/>
    <col min="9219" max="9219" width="31.28515625" style="65" customWidth="1"/>
    <col min="9220" max="9220" width="20.85546875" style="65" customWidth="1"/>
    <col min="9221" max="9221" width="38" style="65" customWidth="1"/>
    <col min="9222" max="9222" width="22.28515625" style="65" customWidth="1"/>
    <col min="9223" max="9223" width="11.85546875" style="65" customWidth="1"/>
    <col min="9224" max="9224" width="11" style="65" customWidth="1"/>
    <col min="9225" max="9225" width="11.5703125" style="65" customWidth="1"/>
    <col min="9226" max="9226" width="11.28515625" style="65" customWidth="1"/>
    <col min="9227" max="9227" width="10.7109375" style="65" customWidth="1"/>
    <col min="9228" max="9228" width="11.28515625" style="65" customWidth="1"/>
    <col min="9229" max="9229" width="15.85546875" style="65" customWidth="1"/>
    <col min="9230" max="9230" width="16.85546875" style="65" customWidth="1"/>
    <col min="9231" max="9231" width="107.140625" style="65" customWidth="1"/>
    <col min="9232" max="9472" width="9.140625" style="65"/>
    <col min="9473" max="9473" width="7" style="65" customWidth="1"/>
    <col min="9474" max="9474" width="46.7109375" style="65" customWidth="1"/>
    <col min="9475" max="9475" width="31.28515625" style="65" customWidth="1"/>
    <col min="9476" max="9476" width="20.85546875" style="65" customWidth="1"/>
    <col min="9477" max="9477" width="38" style="65" customWidth="1"/>
    <col min="9478" max="9478" width="22.28515625" style="65" customWidth="1"/>
    <col min="9479" max="9479" width="11.85546875" style="65" customWidth="1"/>
    <col min="9480" max="9480" width="11" style="65" customWidth="1"/>
    <col min="9481" max="9481" width="11.5703125" style="65" customWidth="1"/>
    <col min="9482" max="9482" width="11.28515625" style="65" customWidth="1"/>
    <col min="9483" max="9483" width="10.7109375" style="65" customWidth="1"/>
    <col min="9484" max="9484" width="11.28515625" style="65" customWidth="1"/>
    <col min="9485" max="9485" width="15.85546875" style="65" customWidth="1"/>
    <col min="9486" max="9486" width="16.85546875" style="65" customWidth="1"/>
    <col min="9487" max="9487" width="107.140625" style="65" customWidth="1"/>
    <col min="9488" max="9728" width="9.140625" style="65"/>
    <col min="9729" max="9729" width="7" style="65" customWidth="1"/>
    <col min="9730" max="9730" width="46.7109375" style="65" customWidth="1"/>
    <col min="9731" max="9731" width="31.28515625" style="65" customWidth="1"/>
    <col min="9732" max="9732" width="20.85546875" style="65" customWidth="1"/>
    <col min="9733" max="9733" width="38" style="65" customWidth="1"/>
    <col min="9734" max="9734" width="22.28515625" style="65" customWidth="1"/>
    <col min="9735" max="9735" width="11.85546875" style="65" customWidth="1"/>
    <col min="9736" max="9736" width="11" style="65" customWidth="1"/>
    <col min="9737" max="9737" width="11.5703125" style="65" customWidth="1"/>
    <col min="9738" max="9738" width="11.28515625" style="65" customWidth="1"/>
    <col min="9739" max="9739" width="10.7109375" style="65" customWidth="1"/>
    <col min="9740" max="9740" width="11.28515625" style="65" customWidth="1"/>
    <col min="9741" max="9741" width="15.85546875" style="65" customWidth="1"/>
    <col min="9742" max="9742" width="16.85546875" style="65" customWidth="1"/>
    <col min="9743" max="9743" width="107.140625" style="65" customWidth="1"/>
    <col min="9744" max="9984" width="9.140625" style="65"/>
    <col min="9985" max="9985" width="7" style="65" customWidth="1"/>
    <col min="9986" max="9986" width="46.7109375" style="65" customWidth="1"/>
    <col min="9987" max="9987" width="31.28515625" style="65" customWidth="1"/>
    <col min="9988" max="9988" width="20.85546875" style="65" customWidth="1"/>
    <col min="9989" max="9989" width="38" style="65" customWidth="1"/>
    <col min="9990" max="9990" width="22.28515625" style="65" customWidth="1"/>
    <col min="9991" max="9991" width="11.85546875" style="65" customWidth="1"/>
    <col min="9992" max="9992" width="11" style="65" customWidth="1"/>
    <col min="9993" max="9993" width="11.5703125" style="65" customWidth="1"/>
    <col min="9994" max="9994" width="11.28515625" style="65" customWidth="1"/>
    <col min="9995" max="9995" width="10.7109375" style="65" customWidth="1"/>
    <col min="9996" max="9996" width="11.28515625" style="65" customWidth="1"/>
    <col min="9997" max="9997" width="15.85546875" style="65" customWidth="1"/>
    <col min="9998" max="9998" width="16.85546875" style="65" customWidth="1"/>
    <col min="9999" max="9999" width="107.140625" style="65" customWidth="1"/>
    <col min="10000" max="10240" width="9.140625" style="65"/>
    <col min="10241" max="10241" width="7" style="65" customWidth="1"/>
    <col min="10242" max="10242" width="46.7109375" style="65" customWidth="1"/>
    <col min="10243" max="10243" width="31.28515625" style="65" customWidth="1"/>
    <col min="10244" max="10244" width="20.85546875" style="65" customWidth="1"/>
    <col min="10245" max="10245" width="38" style="65" customWidth="1"/>
    <col min="10246" max="10246" width="22.28515625" style="65" customWidth="1"/>
    <col min="10247" max="10247" width="11.85546875" style="65" customWidth="1"/>
    <col min="10248" max="10248" width="11" style="65" customWidth="1"/>
    <col min="10249" max="10249" width="11.5703125" style="65" customWidth="1"/>
    <col min="10250" max="10250" width="11.28515625" style="65" customWidth="1"/>
    <col min="10251" max="10251" width="10.7109375" style="65" customWidth="1"/>
    <col min="10252" max="10252" width="11.28515625" style="65" customWidth="1"/>
    <col min="10253" max="10253" width="15.85546875" style="65" customWidth="1"/>
    <col min="10254" max="10254" width="16.85546875" style="65" customWidth="1"/>
    <col min="10255" max="10255" width="107.140625" style="65" customWidth="1"/>
    <col min="10256" max="10496" width="9.140625" style="65"/>
    <col min="10497" max="10497" width="7" style="65" customWidth="1"/>
    <col min="10498" max="10498" width="46.7109375" style="65" customWidth="1"/>
    <col min="10499" max="10499" width="31.28515625" style="65" customWidth="1"/>
    <col min="10500" max="10500" width="20.85546875" style="65" customWidth="1"/>
    <col min="10501" max="10501" width="38" style="65" customWidth="1"/>
    <col min="10502" max="10502" width="22.28515625" style="65" customWidth="1"/>
    <col min="10503" max="10503" width="11.85546875" style="65" customWidth="1"/>
    <col min="10504" max="10504" width="11" style="65" customWidth="1"/>
    <col min="10505" max="10505" width="11.5703125" style="65" customWidth="1"/>
    <col min="10506" max="10506" width="11.28515625" style="65" customWidth="1"/>
    <col min="10507" max="10507" width="10.7109375" style="65" customWidth="1"/>
    <col min="10508" max="10508" width="11.28515625" style="65" customWidth="1"/>
    <col min="10509" max="10509" width="15.85546875" style="65" customWidth="1"/>
    <col min="10510" max="10510" width="16.85546875" style="65" customWidth="1"/>
    <col min="10511" max="10511" width="107.140625" style="65" customWidth="1"/>
    <col min="10512" max="10752" width="9.140625" style="65"/>
    <col min="10753" max="10753" width="7" style="65" customWidth="1"/>
    <col min="10754" max="10754" width="46.7109375" style="65" customWidth="1"/>
    <col min="10755" max="10755" width="31.28515625" style="65" customWidth="1"/>
    <col min="10756" max="10756" width="20.85546875" style="65" customWidth="1"/>
    <col min="10757" max="10757" width="38" style="65" customWidth="1"/>
    <col min="10758" max="10758" width="22.28515625" style="65" customWidth="1"/>
    <col min="10759" max="10759" width="11.85546875" style="65" customWidth="1"/>
    <col min="10760" max="10760" width="11" style="65" customWidth="1"/>
    <col min="10761" max="10761" width="11.5703125" style="65" customWidth="1"/>
    <col min="10762" max="10762" width="11.28515625" style="65" customWidth="1"/>
    <col min="10763" max="10763" width="10.7109375" style="65" customWidth="1"/>
    <col min="10764" max="10764" width="11.28515625" style="65" customWidth="1"/>
    <col min="10765" max="10765" width="15.85546875" style="65" customWidth="1"/>
    <col min="10766" max="10766" width="16.85546875" style="65" customWidth="1"/>
    <col min="10767" max="10767" width="107.140625" style="65" customWidth="1"/>
    <col min="10768" max="11008" width="9.140625" style="65"/>
    <col min="11009" max="11009" width="7" style="65" customWidth="1"/>
    <col min="11010" max="11010" width="46.7109375" style="65" customWidth="1"/>
    <col min="11011" max="11011" width="31.28515625" style="65" customWidth="1"/>
    <col min="11012" max="11012" width="20.85546875" style="65" customWidth="1"/>
    <col min="11013" max="11013" width="38" style="65" customWidth="1"/>
    <col min="11014" max="11014" width="22.28515625" style="65" customWidth="1"/>
    <col min="11015" max="11015" width="11.85546875" style="65" customWidth="1"/>
    <col min="11016" max="11016" width="11" style="65" customWidth="1"/>
    <col min="11017" max="11017" width="11.5703125" style="65" customWidth="1"/>
    <col min="11018" max="11018" width="11.28515625" style="65" customWidth="1"/>
    <col min="11019" max="11019" width="10.7109375" style="65" customWidth="1"/>
    <col min="11020" max="11020" width="11.28515625" style="65" customWidth="1"/>
    <col min="11021" max="11021" width="15.85546875" style="65" customWidth="1"/>
    <col min="11022" max="11022" width="16.85546875" style="65" customWidth="1"/>
    <col min="11023" max="11023" width="107.140625" style="65" customWidth="1"/>
    <col min="11024" max="11264" width="9.140625" style="65"/>
    <col min="11265" max="11265" width="7" style="65" customWidth="1"/>
    <col min="11266" max="11266" width="46.7109375" style="65" customWidth="1"/>
    <col min="11267" max="11267" width="31.28515625" style="65" customWidth="1"/>
    <col min="11268" max="11268" width="20.85546875" style="65" customWidth="1"/>
    <col min="11269" max="11269" width="38" style="65" customWidth="1"/>
    <col min="11270" max="11270" width="22.28515625" style="65" customWidth="1"/>
    <col min="11271" max="11271" width="11.85546875" style="65" customWidth="1"/>
    <col min="11272" max="11272" width="11" style="65" customWidth="1"/>
    <col min="11273" max="11273" width="11.5703125" style="65" customWidth="1"/>
    <col min="11274" max="11274" width="11.28515625" style="65" customWidth="1"/>
    <col min="11275" max="11275" width="10.7109375" style="65" customWidth="1"/>
    <col min="11276" max="11276" width="11.28515625" style="65" customWidth="1"/>
    <col min="11277" max="11277" width="15.85546875" style="65" customWidth="1"/>
    <col min="11278" max="11278" width="16.85546875" style="65" customWidth="1"/>
    <col min="11279" max="11279" width="107.140625" style="65" customWidth="1"/>
    <col min="11280" max="11520" width="9.140625" style="65"/>
    <col min="11521" max="11521" width="7" style="65" customWidth="1"/>
    <col min="11522" max="11522" width="46.7109375" style="65" customWidth="1"/>
    <col min="11523" max="11523" width="31.28515625" style="65" customWidth="1"/>
    <col min="11524" max="11524" width="20.85546875" style="65" customWidth="1"/>
    <col min="11525" max="11525" width="38" style="65" customWidth="1"/>
    <col min="11526" max="11526" width="22.28515625" style="65" customWidth="1"/>
    <col min="11527" max="11527" width="11.85546875" style="65" customWidth="1"/>
    <col min="11528" max="11528" width="11" style="65" customWidth="1"/>
    <col min="11529" max="11529" width="11.5703125" style="65" customWidth="1"/>
    <col min="11530" max="11530" width="11.28515625" style="65" customWidth="1"/>
    <col min="11531" max="11531" width="10.7109375" style="65" customWidth="1"/>
    <col min="11532" max="11532" width="11.28515625" style="65" customWidth="1"/>
    <col min="11533" max="11533" width="15.85546875" style="65" customWidth="1"/>
    <col min="11534" max="11534" width="16.85546875" style="65" customWidth="1"/>
    <col min="11535" max="11535" width="107.140625" style="65" customWidth="1"/>
    <col min="11536" max="11776" width="9.140625" style="65"/>
    <col min="11777" max="11777" width="7" style="65" customWidth="1"/>
    <col min="11778" max="11778" width="46.7109375" style="65" customWidth="1"/>
    <col min="11779" max="11779" width="31.28515625" style="65" customWidth="1"/>
    <col min="11780" max="11780" width="20.85546875" style="65" customWidth="1"/>
    <col min="11781" max="11781" width="38" style="65" customWidth="1"/>
    <col min="11782" max="11782" width="22.28515625" style="65" customWidth="1"/>
    <col min="11783" max="11783" width="11.85546875" style="65" customWidth="1"/>
    <col min="11784" max="11784" width="11" style="65" customWidth="1"/>
    <col min="11785" max="11785" width="11.5703125" style="65" customWidth="1"/>
    <col min="11786" max="11786" width="11.28515625" style="65" customWidth="1"/>
    <col min="11787" max="11787" width="10.7109375" style="65" customWidth="1"/>
    <col min="11788" max="11788" width="11.28515625" style="65" customWidth="1"/>
    <col min="11789" max="11789" width="15.85546875" style="65" customWidth="1"/>
    <col min="11790" max="11790" width="16.85546875" style="65" customWidth="1"/>
    <col min="11791" max="11791" width="107.140625" style="65" customWidth="1"/>
    <col min="11792" max="12032" width="9.140625" style="65"/>
    <col min="12033" max="12033" width="7" style="65" customWidth="1"/>
    <col min="12034" max="12034" width="46.7109375" style="65" customWidth="1"/>
    <col min="12035" max="12035" width="31.28515625" style="65" customWidth="1"/>
    <col min="12036" max="12036" width="20.85546875" style="65" customWidth="1"/>
    <col min="12037" max="12037" width="38" style="65" customWidth="1"/>
    <col min="12038" max="12038" width="22.28515625" style="65" customWidth="1"/>
    <col min="12039" max="12039" width="11.85546875" style="65" customWidth="1"/>
    <col min="12040" max="12040" width="11" style="65" customWidth="1"/>
    <col min="12041" max="12041" width="11.5703125" style="65" customWidth="1"/>
    <col min="12042" max="12042" width="11.28515625" style="65" customWidth="1"/>
    <col min="12043" max="12043" width="10.7109375" style="65" customWidth="1"/>
    <col min="12044" max="12044" width="11.28515625" style="65" customWidth="1"/>
    <col min="12045" max="12045" width="15.85546875" style="65" customWidth="1"/>
    <col min="12046" max="12046" width="16.85546875" style="65" customWidth="1"/>
    <col min="12047" max="12047" width="107.140625" style="65" customWidth="1"/>
    <col min="12048" max="12288" width="9.140625" style="65"/>
    <col min="12289" max="12289" width="7" style="65" customWidth="1"/>
    <col min="12290" max="12290" width="46.7109375" style="65" customWidth="1"/>
    <col min="12291" max="12291" width="31.28515625" style="65" customWidth="1"/>
    <col min="12292" max="12292" width="20.85546875" style="65" customWidth="1"/>
    <col min="12293" max="12293" width="38" style="65" customWidth="1"/>
    <col min="12294" max="12294" width="22.28515625" style="65" customWidth="1"/>
    <col min="12295" max="12295" width="11.85546875" style="65" customWidth="1"/>
    <col min="12296" max="12296" width="11" style="65" customWidth="1"/>
    <col min="12297" max="12297" width="11.5703125" style="65" customWidth="1"/>
    <col min="12298" max="12298" width="11.28515625" style="65" customWidth="1"/>
    <col min="12299" max="12299" width="10.7109375" style="65" customWidth="1"/>
    <col min="12300" max="12300" width="11.28515625" style="65" customWidth="1"/>
    <col min="12301" max="12301" width="15.85546875" style="65" customWidth="1"/>
    <col min="12302" max="12302" width="16.85546875" style="65" customWidth="1"/>
    <col min="12303" max="12303" width="107.140625" style="65" customWidth="1"/>
    <col min="12304" max="12544" width="9.140625" style="65"/>
    <col min="12545" max="12545" width="7" style="65" customWidth="1"/>
    <col min="12546" max="12546" width="46.7109375" style="65" customWidth="1"/>
    <col min="12547" max="12547" width="31.28515625" style="65" customWidth="1"/>
    <col min="12548" max="12548" width="20.85546875" style="65" customWidth="1"/>
    <col min="12549" max="12549" width="38" style="65" customWidth="1"/>
    <col min="12550" max="12550" width="22.28515625" style="65" customWidth="1"/>
    <col min="12551" max="12551" width="11.85546875" style="65" customWidth="1"/>
    <col min="12552" max="12552" width="11" style="65" customWidth="1"/>
    <col min="12553" max="12553" width="11.5703125" style="65" customWidth="1"/>
    <col min="12554" max="12554" width="11.28515625" style="65" customWidth="1"/>
    <col min="12555" max="12555" width="10.7109375" style="65" customWidth="1"/>
    <col min="12556" max="12556" width="11.28515625" style="65" customWidth="1"/>
    <col min="12557" max="12557" width="15.85546875" style="65" customWidth="1"/>
    <col min="12558" max="12558" width="16.85546875" style="65" customWidth="1"/>
    <col min="12559" max="12559" width="107.140625" style="65" customWidth="1"/>
    <col min="12560" max="12800" width="9.140625" style="65"/>
    <col min="12801" max="12801" width="7" style="65" customWidth="1"/>
    <col min="12802" max="12802" width="46.7109375" style="65" customWidth="1"/>
    <col min="12803" max="12803" width="31.28515625" style="65" customWidth="1"/>
    <col min="12804" max="12804" width="20.85546875" style="65" customWidth="1"/>
    <col min="12805" max="12805" width="38" style="65" customWidth="1"/>
    <col min="12806" max="12806" width="22.28515625" style="65" customWidth="1"/>
    <col min="12807" max="12807" width="11.85546875" style="65" customWidth="1"/>
    <col min="12808" max="12808" width="11" style="65" customWidth="1"/>
    <col min="12809" max="12809" width="11.5703125" style="65" customWidth="1"/>
    <col min="12810" max="12810" width="11.28515625" style="65" customWidth="1"/>
    <col min="12811" max="12811" width="10.7109375" style="65" customWidth="1"/>
    <col min="12812" max="12812" width="11.28515625" style="65" customWidth="1"/>
    <col min="12813" max="12813" width="15.85546875" style="65" customWidth="1"/>
    <col min="12814" max="12814" width="16.85546875" style="65" customWidth="1"/>
    <col min="12815" max="12815" width="107.140625" style="65" customWidth="1"/>
    <col min="12816" max="13056" width="9.140625" style="65"/>
    <col min="13057" max="13057" width="7" style="65" customWidth="1"/>
    <col min="13058" max="13058" width="46.7109375" style="65" customWidth="1"/>
    <col min="13059" max="13059" width="31.28515625" style="65" customWidth="1"/>
    <col min="13060" max="13060" width="20.85546875" style="65" customWidth="1"/>
    <col min="13061" max="13061" width="38" style="65" customWidth="1"/>
    <col min="13062" max="13062" width="22.28515625" style="65" customWidth="1"/>
    <col min="13063" max="13063" width="11.85546875" style="65" customWidth="1"/>
    <col min="13064" max="13064" width="11" style="65" customWidth="1"/>
    <col min="13065" max="13065" width="11.5703125" style="65" customWidth="1"/>
    <col min="13066" max="13066" width="11.28515625" style="65" customWidth="1"/>
    <col min="13067" max="13067" width="10.7109375" style="65" customWidth="1"/>
    <col min="13068" max="13068" width="11.28515625" style="65" customWidth="1"/>
    <col min="13069" max="13069" width="15.85546875" style="65" customWidth="1"/>
    <col min="13070" max="13070" width="16.85546875" style="65" customWidth="1"/>
    <col min="13071" max="13071" width="107.140625" style="65" customWidth="1"/>
    <col min="13072" max="13312" width="9.140625" style="65"/>
    <col min="13313" max="13313" width="7" style="65" customWidth="1"/>
    <col min="13314" max="13314" width="46.7109375" style="65" customWidth="1"/>
    <col min="13315" max="13315" width="31.28515625" style="65" customWidth="1"/>
    <col min="13316" max="13316" width="20.85546875" style="65" customWidth="1"/>
    <col min="13317" max="13317" width="38" style="65" customWidth="1"/>
    <col min="13318" max="13318" width="22.28515625" style="65" customWidth="1"/>
    <col min="13319" max="13319" width="11.85546875" style="65" customWidth="1"/>
    <col min="13320" max="13320" width="11" style="65" customWidth="1"/>
    <col min="13321" max="13321" width="11.5703125" style="65" customWidth="1"/>
    <col min="13322" max="13322" width="11.28515625" style="65" customWidth="1"/>
    <col min="13323" max="13323" width="10.7109375" style="65" customWidth="1"/>
    <col min="13324" max="13324" width="11.28515625" style="65" customWidth="1"/>
    <col min="13325" max="13325" width="15.85546875" style="65" customWidth="1"/>
    <col min="13326" max="13326" width="16.85546875" style="65" customWidth="1"/>
    <col min="13327" max="13327" width="107.140625" style="65" customWidth="1"/>
    <col min="13328" max="13568" width="9.140625" style="65"/>
    <col min="13569" max="13569" width="7" style="65" customWidth="1"/>
    <col min="13570" max="13570" width="46.7109375" style="65" customWidth="1"/>
    <col min="13571" max="13571" width="31.28515625" style="65" customWidth="1"/>
    <col min="13572" max="13572" width="20.85546875" style="65" customWidth="1"/>
    <col min="13573" max="13573" width="38" style="65" customWidth="1"/>
    <col min="13574" max="13574" width="22.28515625" style="65" customWidth="1"/>
    <col min="13575" max="13575" width="11.85546875" style="65" customWidth="1"/>
    <col min="13576" max="13576" width="11" style="65" customWidth="1"/>
    <col min="13577" max="13577" width="11.5703125" style="65" customWidth="1"/>
    <col min="13578" max="13578" width="11.28515625" style="65" customWidth="1"/>
    <col min="13579" max="13579" width="10.7109375" style="65" customWidth="1"/>
    <col min="13580" max="13580" width="11.28515625" style="65" customWidth="1"/>
    <col min="13581" max="13581" width="15.85546875" style="65" customWidth="1"/>
    <col min="13582" max="13582" width="16.85546875" style="65" customWidth="1"/>
    <col min="13583" max="13583" width="107.140625" style="65" customWidth="1"/>
    <col min="13584" max="13824" width="9.140625" style="65"/>
    <col min="13825" max="13825" width="7" style="65" customWidth="1"/>
    <col min="13826" max="13826" width="46.7109375" style="65" customWidth="1"/>
    <col min="13827" max="13827" width="31.28515625" style="65" customWidth="1"/>
    <col min="13828" max="13828" width="20.85546875" style="65" customWidth="1"/>
    <col min="13829" max="13829" width="38" style="65" customWidth="1"/>
    <col min="13830" max="13830" width="22.28515625" style="65" customWidth="1"/>
    <col min="13831" max="13831" width="11.85546875" style="65" customWidth="1"/>
    <col min="13832" max="13832" width="11" style="65" customWidth="1"/>
    <col min="13833" max="13833" width="11.5703125" style="65" customWidth="1"/>
    <col min="13834" max="13834" width="11.28515625" style="65" customWidth="1"/>
    <col min="13835" max="13835" width="10.7109375" style="65" customWidth="1"/>
    <col min="13836" max="13836" width="11.28515625" style="65" customWidth="1"/>
    <col min="13837" max="13837" width="15.85546875" style="65" customWidth="1"/>
    <col min="13838" max="13838" width="16.85546875" style="65" customWidth="1"/>
    <col min="13839" max="13839" width="107.140625" style="65" customWidth="1"/>
    <col min="13840" max="14080" width="9.140625" style="65"/>
    <col min="14081" max="14081" width="7" style="65" customWidth="1"/>
    <col min="14082" max="14082" width="46.7109375" style="65" customWidth="1"/>
    <col min="14083" max="14083" width="31.28515625" style="65" customWidth="1"/>
    <col min="14084" max="14084" width="20.85546875" style="65" customWidth="1"/>
    <col min="14085" max="14085" width="38" style="65" customWidth="1"/>
    <col min="14086" max="14086" width="22.28515625" style="65" customWidth="1"/>
    <col min="14087" max="14087" width="11.85546875" style="65" customWidth="1"/>
    <col min="14088" max="14088" width="11" style="65" customWidth="1"/>
    <col min="14089" max="14089" width="11.5703125" style="65" customWidth="1"/>
    <col min="14090" max="14090" width="11.28515625" style="65" customWidth="1"/>
    <col min="14091" max="14091" width="10.7109375" style="65" customWidth="1"/>
    <col min="14092" max="14092" width="11.28515625" style="65" customWidth="1"/>
    <col min="14093" max="14093" width="15.85546875" style="65" customWidth="1"/>
    <col min="14094" max="14094" width="16.85546875" style="65" customWidth="1"/>
    <col min="14095" max="14095" width="107.140625" style="65" customWidth="1"/>
    <col min="14096" max="14336" width="9.140625" style="65"/>
    <col min="14337" max="14337" width="7" style="65" customWidth="1"/>
    <col min="14338" max="14338" width="46.7109375" style="65" customWidth="1"/>
    <col min="14339" max="14339" width="31.28515625" style="65" customWidth="1"/>
    <col min="14340" max="14340" width="20.85546875" style="65" customWidth="1"/>
    <col min="14341" max="14341" width="38" style="65" customWidth="1"/>
    <col min="14342" max="14342" width="22.28515625" style="65" customWidth="1"/>
    <col min="14343" max="14343" width="11.85546875" style="65" customWidth="1"/>
    <col min="14344" max="14344" width="11" style="65" customWidth="1"/>
    <col min="14345" max="14345" width="11.5703125" style="65" customWidth="1"/>
    <col min="14346" max="14346" width="11.28515625" style="65" customWidth="1"/>
    <col min="14347" max="14347" width="10.7109375" style="65" customWidth="1"/>
    <col min="14348" max="14348" width="11.28515625" style="65" customWidth="1"/>
    <col min="14349" max="14349" width="15.85546875" style="65" customWidth="1"/>
    <col min="14350" max="14350" width="16.85546875" style="65" customWidth="1"/>
    <col min="14351" max="14351" width="107.140625" style="65" customWidth="1"/>
    <col min="14352" max="14592" width="9.140625" style="65"/>
    <col min="14593" max="14593" width="7" style="65" customWidth="1"/>
    <col min="14594" max="14594" width="46.7109375" style="65" customWidth="1"/>
    <col min="14595" max="14595" width="31.28515625" style="65" customWidth="1"/>
    <col min="14596" max="14596" width="20.85546875" style="65" customWidth="1"/>
    <col min="14597" max="14597" width="38" style="65" customWidth="1"/>
    <col min="14598" max="14598" width="22.28515625" style="65" customWidth="1"/>
    <col min="14599" max="14599" width="11.85546875" style="65" customWidth="1"/>
    <col min="14600" max="14600" width="11" style="65" customWidth="1"/>
    <col min="14601" max="14601" width="11.5703125" style="65" customWidth="1"/>
    <col min="14602" max="14602" width="11.28515625" style="65" customWidth="1"/>
    <col min="14603" max="14603" width="10.7109375" style="65" customWidth="1"/>
    <col min="14604" max="14604" width="11.28515625" style="65" customWidth="1"/>
    <col min="14605" max="14605" width="15.85546875" style="65" customWidth="1"/>
    <col min="14606" max="14606" width="16.85546875" style="65" customWidth="1"/>
    <col min="14607" max="14607" width="107.140625" style="65" customWidth="1"/>
    <col min="14608" max="14848" width="9.140625" style="65"/>
    <col min="14849" max="14849" width="7" style="65" customWidth="1"/>
    <col min="14850" max="14850" width="46.7109375" style="65" customWidth="1"/>
    <col min="14851" max="14851" width="31.28515625" style="65" customWidth="1"/>
    <col min="14852" max="14852" width="20.85546875" style="65" customWidth="1"/>
    <col min="14853" max="14853" width="38" style="65" customWidth="1"/>
    <col min="14854" max="14854" width="22.28515625" style="65" customWidth="1"/>
    <col min="14855" max="14855" width="11.85546875" style="65" customWidth="1"/>
    <col min="14856" max="14856" width="11" style="65" customWidth="1"/>
    <col min="14857" max="14857" width="11.5703125" style="65" customWidth="1"/>
    <col min="14858" max="14858" width="11.28515625" style="65" customWidth="1"/>
    <col min="14859" max="14859" width="10.7109375" style="65" customWidth="1"/>
    <col min="14860" max="14860" width="11.28515625" style="65" customWidth="1"/>
    <col min="14861" max="14861" width="15.85546875" style="65" customWidth="1"/>
    <col min="14862" max="14862" width="16.85546875" style="65" customWidth="1"/>
    <col min="14863" max="14863" width="107.140625" style="65" customWidth="1"/>
    <col min="14864" max="15104" width="9.140625" style="65"/>
    <col min="15105" max="15105" width="7" style="65" customWidth="1"/>
    <col min="15106" max="15106" width="46.7109375" style="65" customWidth="1"/>
    <col min="15107" max="15107" width="31.28515625" style="65" customWidth="1"/>
    <col min="15108" max="15108" width="20.85546875" style="65" customWidth="1"/>
    <col min="15109" max="15109" width="38" style="65" customWidth="1"/>
    <col min="15110" max="15110" width="22.28515625" style="65" customWidth="1"/>
    <col min="15111" max="15111" width="11.85546875" style="65" customWidth="1"/>
    <col min="15112" max="15112" width="11" style="65" customWidth="1"/>
    <col min="15113" max="15113" width="11.5703125" style="65" customWidth="1"/>
    <col min="15114" max="15114" width="11.28515625" style="65" customWidth="1"/>
    <col min="15115" max="15115" width="10.7109375" style="65" customWidth="1"/>
    <col min="15116" max="15116" width="11.28515625" style="65" customWidth="1"/>
    <col min="15117" max="15117" width="15.85546875" style="65" customWidth="1"/>
    <col min="15118" max="15118" width="16.85546875" style="65" customWidth="1"/>
    <col min="15119" max="15119" width="107.140625" style="65" customWidth="1"/>
    <col min="15120" max="15360" width="9.140625" style="65"/>
    <col min="15361" max="15361" width="7" style="65" customWidth="1"/>
    <col min="15362" max="15362" width="46.7109375" style="65" customWidth="1"/>
    <col min="15363" max="15363" width="31.28515625" style="65" customWidth="1"/>
    <col min="15364" max="15364" width="20.85546875" style="65" customWidth="1"/>
    <col min="15365" max="15365" width="38" style="65" customWidth="1"/>
    <col min="15366" max="15366" width="22.28515625" style="65" customWidth="1"/>
    <col min="15367" max="15367" width="11.85546875" style="65" customWidth="1"/>
    <col min="15368" max="15368" width="11" style="65" customWidth="1"/>
    <col min="15369" max="15369" width="11.5703125" style="65" customWidth="1"/>
    <col min="15370" max="15370" width="11.28515625" style="65" customWidth="1"/>
    <col min="15371" max="15371" width="10.7109375" style="65" customWidth="1"/>
    <col min="15372" max="15372" width="11.28515625" style="65" customWidth="1"/>
    <col min="15373" max="15373" width="15.85546875" style="65" customWidth="1"/>
    <col min="15374" max="15374" width="16.85546875" style="65" customWidth="1"/>
    <col min="15375" max="15375" width="107.140625" style="65" customWidth="1"/>
    <col min="15376" max="15616" width="9.140625" style="65"/>
    <col min="15617" max="15617" width="7" style="65" customWidth="1"/>
    <col min="15618" max="15618" width="46.7109375" style="65" customWidth="1"/>
    <col min="15619" max="15619" width="31.28515625" style="65" customWidth="1"/>
    <col min="15620" max="15620" width="20.85546875" style="65" customWidth="1"/>
    <col min="15621" max="15621" width="38" style="65" customWidth="1"/>
    <col min="15622" max="15622" width="22.28515625" style="65" customWidth="1"/>
    <col min="15623" max="15623" width="11.85546875" style="65" customWidth="1"/>
    <col min="15624" max="15624" width="11" style="65" customWidth="1"/>
    <col min="15625" max="15625" width="11.5703125" style="65" customWidth="1"/>
    <col min="15626" max="15626" width="11.28515625" style="65" customWidth="1"/>
    <col min="15627" max="15627" width="10.7109375" style="65" customWidth="1"/>
    <col min="15628" max="15628" width="11.28515625" style="65" customWidth="1"/>
    <col min="15629" max="15629" width="15.85546875" style="65" customWidth="1"/>
    <col min="15630" max="15630" width="16.85546875" style="65" customWidth="1"/>
    <col min="15631" max="15631" width="107.140625" style="65" customWidth="1"/>
    <col min="15632" max="15872" width="9.140625" style="65"/>
    <col min="15873" max="15873" width="7" style="65" customWidth="1"/>
    <col min="15874" max="15874" width="46.7109375" style="65" customWidth="1"/>
    <col min="15875" max="15875" width="31.28515625" style="65" customWidth="1"/>
    <col min="15876" max="15876" width="20.85546875" style="65" customWidth="1"/>
    <col min="15877" max="15877" width="38" style="65" customWidth="1"/>
    <col min="15878" max="15878" width="22.28515625" style="65" customWidth="1"/>
    <col min="15879" max="15879" width="11.85546875" style="65" customWidth="1"/>
    <col min="15880" max="15880" width="11" style="65" customWidth="1"/>
    <col min="15881" max="15881" width="11.5703125" style="65" customWidth="1"/>
    <col min="15882" max="15882" width="11.28515625" style="65" customWidth="1"/>
    <col min="15883" max="15883" width="10.7109375" style="65" customWidth="1"/>
    <col min="15884" max="15884" width="11.28515625" style="65" customWidth="1"/>
    <col min="15885" max="15885" width="15.85546875" style="65" customWidth="1"/>
    <col min="15886" max="15886" width="16.85546875" style="65" customWidth="1"/>
    <col min="15887" max="15887" width="107.140625" style="65" customWidth="1"/>
    <col min="15888" max="16128" width="9.140625" style="65"/>
    <col min="16129" max="16129" width="7" style="65" customWidth="1"/>
    <col min="16130" max="16130" width="46.7109375" style="65" customWidth="1"/>
    <col min="16131" max="16131" width="31.28515625" style="65" customWidth="1"/>
    <col min="16132" max="16132" width="20.85546875" style="65" customWidth="1"/>
    <col min="16133" max="16133" width="38" style="65" customWidth="1"/>
    <col min="16134" max="16134" width="22.28515625" style="65" customWidth="1"/>
    <col min="16135" max="16135" width="11.85546875" style="65" customWidth="1"/>
    <col min="16136" max="16136" width="11" style="65" customWidth="1"/>
    <col min="16137" max="16137" width="11.5703125" style="65" customWidth="1"/>
    <col min="16138" max="16138" width="11.28515625" style="65" customWidth="1"/>
    <col min="16139" max="16139" width="10.7109375" style="65" customWidth="1"/>
    <col min="16140" max="16140" width="11.28515625" style="65" customWidth="1"/>
    <col min="16141" max="16141" width="15.85546875" style="65" customWidth="1"/>
    <col min="16142" max="16142" width="16.85546875" style="65" customWidth="1"/>
    <col min="16143" max="16143" width="107.140625" style="65" customWidth="1"/>
    <col min="16144" max="16384" width="9.140625" style="65"/>
  </cols>
  <sheetData>
    <row r="1" spans="1:15">
      <c r="F1" s="67" t="s">
        <v>74</v>
      </c>
      <c r="G1" s="67"/>
      <c r="H1" s="146" t="s">
        <v>75</v>
      </c>
      <c r="I1" s="146"/>
      <c r="J1" s="146"/>
      <c r="K1" s="146"/>
      <c r="L1" s="146"/>
      <c r="M1" s="146"/>
      <c r="N1" s="146"/>
      <c r="O1" s="146"/>
    </row>
    <row r="2" spans="1:15" ht="18.75" customHeight="1">
      <c r="A2" s="147"/>
      <c r="B2" s="147"/>
      <c r="D2" s="67"/>
      <c r="F2" s="67"/>
      <c r="G2" s="67"/>
      <c r="H2" s="146" t="s">
        <v>76</v>
      </c>
      <c r="I2" s="146"/>
      <c r="J2" s="146"/>
      <c r="K2" s="146"/>
      <c r="L2" s="146"/>
      <c r="M2" s="146"/>
      <c r="N2" s="146"/>
      <c r="O2" s="146"/>
    </row>
    <row r="3" spans="1:15" ht="28.5" customHeight="1">
      <c r="A3" s="148" t="s">
        <v>77</v>
      </c>
      <c r="B3" s="148"/>
      <c r="C3" s="148"/>
      <c r="D3" s="148"/>
      <c r="E3" s="148"/>
      <c r="F3" s="148"/>
      <c r="G3" s="148"/>
      <c r="H3" s="148"/>
      <c r="I3" s="148"/>
      <c r="J3" s="148"/>
      <c r="K3" s="148"/>
      <c r="L3" s="148"/>
      <c r="M3" s="148"/>
      <c r="N3" s="148"/>
      <c r="O3" s="148"/>
    </row>
    <row r="4" spans="1:15" ht="14.25" customHeight="1">
      <c r="A4" s="68"/>
      <c r="B4" s="68"/>
      <c r="C4" s="69"/>
      <c r="D4" s="68"/>
      <c r="E4" s="70"/>
      <c r="F4" s="68"/>
      <c r="G4" s="68"/>
      <c r="H4" s="68"/>
      <c r="I4" s="68"/>
      <c r="J4" s="68"/>
      <c r="K4" s="68"/>
      <c r="L4" s="68"/>
      <c r="M4" s="68"/>
      <c r="N4" s="68"/>
    </row>
    <row r="5" spans="1:15" ht="24" customHeight="1">
      <c r="A5" s="149" t="s">
        <v>78</v>
      </c>
      <c r="B5" s="149"/>
      <c r="C5" s="149"/>
      <c r="D5" s="149"/>
      <c r="E5" s="149"/>
      <c r="F5" s="149"/>
      <c r="G5" s="149"/>
      <c r="H5" s="149"/>
      <c r="I5" s="149"/>
      <c r="J5" s="68"/>
      <c r="K5" s="68"/>
      <c r="L5" s="68"/>
      <c r="M5" s="68"/>
      <c r="N5" s="68"/>
    </row>
    <row r="6" spans="1:15" s="72" customFormat="1" ht="18" customHeight="1">
      <c r="A6" s="138" t="s">
        <v>79</v>
      </c>
      <c r="B6" s="150"/>
      <c r="C6" s="150"/>
      <c r="D6" s="150"/>
      <c r="E6" s="71"/>
      <c r="G6" s="73"/>
      <c r="H6" s="73"/>
      <c r="I6" s="73"/>
      <c r="J6" s="73"/>
      <c r="K6" s="73"/>
      <c r="L6" s="73"/>
      <c r="M6" s="73"/>
      <c r="N6" s="73"/>
    </row>
    <row r="7" spans="1:15" ht="19.5" customHeight="1">
      <c r="A7" s="138" t="s">
        <v>80</v>
      </c>
      <c r="B7" s="138"/>
      <c r="C7" s="138"/>
      <c r="D7" s="68"/>
      <c r="E7" s="70"/>
      <c r="F7" s="68"/>
      <c r="G7" s="68"/>
      <c r="H7" s="68"/>
      <c r="I7" s="68"/>
      <c r="J7" s="68"/>
      <c r="K7" s="68"/>
      <c r="L7" s="68"/>
      <c r="M7" s="68"/>
      <c r="N7" s="68"/>
    </row>
    <row r="8" spans="1:15" ht="30" customHeight="1">
      <c r="A8" s="138" t="s">
        <v>81</v>
      </c>
      <c r="B8" s="138"/>
      <c r="C8" s="138"/>
      <c r="D8" s="138"/>
      <c r="E8" s="138"/>
      <c r="F8" s="138"/>
      <c r="G8" s="138"/>
      <c r="H8" s="138"/>
      <c r="I8" s="138"/>
      <c r="J8" s="138"/>
      <c r="K8" s="138"/>
      <c r="L8" s="138"/>
      <c r="M8" s="138"/>
      <c r="N8" s="138"/>
    </row>
    <row r="9" spans="1:15" ht="10.5" customHeight="1">
      <c r="A9" s="74"/>
      <c r="B9" s="75"/>
      <c r="C9" s="76"/>
      <c r="D9" s="75"/>
      <c r="E9" s="77"/>
      <c r="F9" s="75"/>
      <c r="G9" s="75"/>
      <c r="H9" s="75"/>
      <c r="I9" s="75"/>
      <c r="J9" s="75"/>
      <c r="K9" s="75"/>
      <c r="L9" s="75"/>
      <c r="M9" s="75"/>
      <c r="N9" s="75"/>
    </row>
    <row r="10" spans="1:15" s="78" customFormat="1" ht="111.75" customHeight="1">
      <c r="A10" s="139" t="s">
        <v>6</v>
      </c>
      <c r="B10" s="139" t="s">
        <v>0</v>
      </c>
      <c r="C10" s="140" t="s">
        <v>7</v>
      </c>
      <c r="D10" s="139" t="s">
        <v>8</v>
      </c>
      <c r="E10" s="131" t="s">
        <v>9</v>
      </c>
      <c r="F10" s="139" t="s">
        <v>1</v>
      </c>
      <c r="G10" s="141" t="s">
        <v>10</v>
      </c>
      <c r="H10" s="141"/>
      <c r="I10" s="142"/>
      <c r="J10" s="143" t="s">
        <v>82</v>
      </c>
      <c r="K10" s="144"/>
      <c r="L10" s="145"/>
      <c r="M10" s="129" t="s">
        <v>68</v>
      </c>
      <c r="N10" s="131" t="s">
        <v>83</v>
      </c>
      <c r="O10" s="133" t="s">
        <v>84</v>
      </c>
    </row>
    <row r="11" spans="1:15" s="78" customFormat="1" ht="42.75" customHeight="1">
      <c r="A11" s="139"/>
      <c r="B11" s="139"/>
      <c r="C11" s="140"/>
      <c r="D11" s="139"/>
      <c r="E11" s="132"/>
      <c r="F11" s="139"/>
      <c r="G11" s="79" t="s">
        <v>3</v>
      </c>
      <c r="H11" s="79" t="s">
        <v>4</v>
      </c>
      <c r="I11" s="79" t="s">
        <v>5</v>
      </c>
      <c r="J11" s="79" t="s">
        <v>3</v>
      </c>
      <c r="K11" s="79" t="s">
        <v>4</v>
      </c>
      <c r="L11" s="79" t="s">
        <v>5</v>
      </c>
      <c r="M11" s="130"/>
      <c r="N11" s="132"/>
      <c r="O11" s="133"/>
    </row>
    <row r="12" spans="1:15" ht="25.5" customHeight="1">
      <c r="A12" s="134" t="s">
        <v>85</v>
      </c>
      <c r="B12" s="135"/>
      <c r="C12" s="135"/>
      <c r="D12" s="135"/>
      <c r="E12" s="135"/>
      <c r="F12" s="135"/>
      <c r="G12" s="135"/>
      <c r="H12" s="135"/>
      <c r="I12" s="135"/>
      <c r="J12" s="135"/>
      <c r="K12" s="135"/>
      <c r="L12" s="136"/>
      <c r="M12" s="80"/>
      <c r="N12" s="81"/>
      <c r="O12" s="80"/>
    </row>
    <row r="13" spans="1:15" ht="24" customHeight="1">
      <c r="A13" s="118" t="s">
        <v>86</v>
      </c>
      <c r="B13" s="137"/>
      <c r="C13" s="82"/>
      <c r="D13" s="83"/>
      <c r="E13" s="84"/>
      <c r="F13" s="83"/>
      <c r="G13" s="85"/>
      <c r="H13" s="85"/>
      <c r="I13" s="86"/>
      <c r="J13" s="86">
        <f>J14+J19</f>
        <v>11521.2</v>
      </c>
      <c r="K13" s="86">
        <f>K14+K19</f>
        <v>8613.2000000000007</v>
      </c>
      <c r="L13" s="86">
        <f>L14+L19</f>
        <v>8573.2000000000007</v>
      </c>
      <c r="M13" s="85"/>
      <c r="N13" s="86">
        <f>N14+N19</f>
        <v>9530.2999999999993</v>
      </c>
      <c r="O13" s="80"/>
    </row>
    <row r="14" spans="1:15" s="78" customFormat="1" ht="27" customHeight="1">
      <c r="A14" s="118" t="s">
        <v>87</v>
      </c>
      <c r="B14" s="119"/>
      <c r="C14" s="119"/>
      <c r="D14" s="119"/>
      <c r="E14" s="119"/>
      <c r="F14" s="119"/>
      <c r="G14" s="119"/>
      <c r="H14" s="119"/>
      <c r="I14" s="119"/>
      <c r="J14" s="114">
        <f>J15+J16+J18</f>
        <v>3950</v>
      </c>
      <c r="K14" s="114">
        <f>K15+K16+K18</f>
        <v>3950</v>
      </c>
      <c r="L14" s="114">
        <f>L15+L16+L18</f>
        <v>3900</v>
      </c>
      <c r="N14" s="114">
        <f>N15+N16+N18</f>
        <v>4847.2</v>
      </c>
      <c r="O14" s="87"/>
    </row>
    <row r="15" spans="1:15" ht="270" customHeight="1">
      <c r="A15" s="88" t="s">
        <v>88</v>
      </c>
      <c r="B15" s="89" t="s">
        <v>89</v>
      </c>
      <c r="C15" s="90" t="s">
        <v>90</v>
      </c>
      <c r="D15" s="88" t="s">
        <v>91</v>
      </c>
      <c r="E15" s="89" t="s">
        <v>92</v>
      </c>
      <c r="F15" s="91" t="s">
        <v>93</v>
      </c>
      <c r="G15" s="92" t="s">
        <v>94</v>
      </c>
      <c r="H15" s="92" t="s">
        <v>94</v>
      </c>
      <c r="I15" s="92" t="s">
        <v>94</v>
      </c>
      <c r="J15" s="93">
        <v>1000</v>
      </c>
      <c r="K15" s="93">
        <v>1000</v>
      </c>
      <c r="L15" s="93">
        <v>1000</v>
      </c>
      <c r="M15" s="92">
        <f>N15/115301.5*100</f>
        <v>1.7345828111516328</v>
      </c>
      <c r="N15" s="93">
        <v>2000</v>
      </c>
      <c r="O15" s="89" t="s">
        <v>95</v>
      </c>
    </row>
    <row r="16" spans="1:15" ht="200.25" customHeight="1">
      <c r="A16" s="88" t="s">
        <v>96</v>
      </c>
      <c r="B16" s="90" t="s">
        <v>97</v>
      </c>
      <c r="C16" s="90" t="s">
        <v>98</v>
      </c>
      <c r="D16" s="88" t="s">
        <v>91</v>
      </c>
      <c r="E16" s="89" t="s">
        <v>99</v>
      </c>
      <c r="F16" s="90" t="s">
        <v>100</v>
      </c>
      <c r="G16" s="94" t="s">
        <v>101</v>
      </c>
      <c r="H16" s="94" t="s">
        <v>101</v>
      </c>
      <c r="I16" s="94" t="s">
        <v>101</v>
      </c>
      <c r="J16" s="94">
        <v>0</v>
      </c>
      <c r="K16" s="94">
        <v>0</v>
      </c>
      <c r="L16" s="93">
        <v>0</v>
      </c>
      <c r="M16" s="94">
        <v>0</v>
      </c>
      <c r="N16" s="94">
        <v>0</v>
      </c>
      <c r="O16" s="90" t="s">
        <v>102</v>
      </c>
    </row>
    <row r="17" spans="1:15" ht="211.5" customHeight="1">
      <c r="A17" s="88" t="s">
        <v>103</v>
      </c>
      <c r="B17" s="90" t="s">
        <v>104</v>
      </c>
      <c r="C17" s="90" t="s">
        <v>105</v>
      </c>
      <c r="D17" s="88" t="s">
        <v>106</v>
      </c>
      <c r="E17" s="89" t="s">
        <v>107</v>
      </c>
      <c r="F17" s="90" t="s">
        <v>108</v>
      </c>
      <c r="G17" s="94" t="s">
        <v>109</v>
      </c>
      <c r="H17" s="94" t="s">
        <v>109</v>
      </c>
      <c r="I17" s="94" t="s">
        <v>109</v>
      </c>
      <c r="J17" s="88" t="s">
        <v>110</v>
      </c>
      <c r="K17" s="88" t="s">
        <v>110</v>
      </c>
      <c r="L17" s="88" t="s">
        <v>110</v>
      </c>
      <c r="M17" s="88" t="s">
        <v>110</v>
      </c>
      <c r="N17" s="88" t="s">
        <v>110</v>
      </c>
      <c r="O17" s="90" t="s">
        <v>111</v>
      </c>
    </row>
    <row r="18" spans="1:15" ht="315" customHeight="1">
      <c r="A18" s="92" t="s">
        <v>112</v>
      </c>
      <c r="B18" s="91" t="s">
        <v>113</v>
      </c>
      <c r="C18" s="91" t="s">
        <v>114</v>
      </c>
      <c r="D18" s="92" t="s">
        <v>91</v>
      </c>
      <c r="E18" s="95" t="s">
        <v>115</v>
      </c>
      <c r="F18" s="91" t="s">
        <v>116</v>
      </c>
      <c r="G18" s="93">
        <f>J18*100/18280</f>
        <v>16.13785557986871</v>
      </c>
      <c r="H18" s="93">
        <f>K18*100/18280</f>
        <v>16.13785557986871</v>
      </c>
      <c r="I18" s="93">
        <f>L18*100/18280</f>
        <v>15.864332603938731</v>
      </c>
      <c r="J18" s="93">
        <v>2950</v>
      </c>
      <c r="K18" s="93">
        <v>2950</v>
      </c>
      <c r="L18" s="93">
        <v>2900</v>
      </c>
      <c r="M18" s="93">
        <f>N18*100/18280</f>
        <v>15.575492341356673</v>
      </c>
      <c r="N18" s="93">
        <f>2285+562.2</f>
        <v>2847.2</v>
      </c>
      <c r="O18" s="96" t="s">
        <v>117</v>
      </c>
    </row>
    <row r="19" spans="1:15" s="97" customFormat="1" ht="42.75" customHeight="1">
      <c r="A19" s="120" t="s">
        <v>118</v>
      </c>
      <c r="B19" s="121"/>
      <c r="C19" s="121"/>
      <c r="D19" s="121"/>
      <c r="E19" s="121"/>
      <c r="F19" s="121"/>
      <c r="G19" s="121"/>
      <c r="H19" s="121"/>
      <c r="I19" s="122"/>
      <c r="J19" s="115">
        <f>J20+J21+J22+J23+J24+J25+J26+J27</f>
        <v>7571.2000000000007</v>
      </c>
      <c r="K19" s="115">
        <f>K20+K21+K22+K23+K24+K25+K26+K27</f>
        <v>4663.2</v>
      </c>
      <c r="L19" s="116">
        <f>L20+L21+L22+L23+L24+L25+L26+L27</f>
        <v>4673.2</v>
      </c>
      <c r="M19" s="117"/>
      <c r="N19" s="116">
        <f>N20+N21+N22+N23+N24+N25+N26+N27</f>
        <v>4683.1000000000004</v>
      </c>
      <c r="O19" s="117"/>
    </row>
    <row r="20" spans="1:15" s="97" customFormat="1" ht="320.25" customHeight="1">
      <c r="A20" s="92" t="s">
        <v>119</v>
      </c>
      <c r="B20" s="91" t="s">
        <v>120</v>
      </c>
      <c r="C20" s="91" t="s">
        <v>121</v>
      </c>
      <c r="D20" s="91" t="s">
        <v>122</v>
      </c>
      <c r="E20" s="95" t="s">
        <v>123</v>
      </c>
      <c r="F20" s="91" t="s">
        <v>124</v>
      </c>
      <c r="G20" s="92">
        <v>3033.2</v>
      </c>
      <c r="H20" s="92">
        <v>3033.2</v>
      </c>
      <c r="I20" s="92">
        <v>3033.2</v>
      </c>
      <c r="J20" s="92">
        <v>3033.2</v>
      </c>
      <c r="K20" s="92">
        <v>3033.2</v>
      </c>
      <c r="L20" s="92">
        <v>3033.2</v>
      </c>
      <c r="M20" s="92">
        <v>1185.5</v>
      </c>
      <c r="N20" s="92">
        <v>1185.5</v>
      </c>
      <c r="O20" s="89" t="s">
        <v>125</v>
      </c>
    </row>
    <row r="21" spans="1:15" ht="158.25" customHeight="1">
      <c r="A21" s="123" t="s">
        <v>126</v>
      </c>
      <c r="B21" s="125" t="s">
        <v>127</v>
      </c>
      <c r="C21" s="125" t="s">
        <v>128</v>
      </c>
      <c r="D21" s="123" t="s">
        <v>129</v>
      </c>
      <c r="E21" s="127" t="s">
        <v>130</v>
      </c>
      <c r="F21" s="98" t="s">
        <v>131</v>
      </c>
      <c r="G21" s="92">
        <v>2726.9</v>
      </c>
      <c r="H21" s="92">
        <v>1060</v>
      </c>
      <c r="I21" s="92">
        <v>1060</v>
      </c>
      <c r="J21" s="92">
        <v>2726.9</v>
      </c>
      <c r="K21" s="92">
        <v>1060</v>
      </c>
      <c r="L21" s="93">
        <v>1060</v>
      </c>
      <c r="M21" s="92">
        <v>1297.0999999999999</v>
      </c>
      <c r="N21" s="92">
        <v>1297.0999999999999</v>
      </c>
      <c r="O21" s="90" t="s">
        <v>132</v>
      </c>
    </row>
    <row r="22" spans="1:15" ht="172.5" customHeight="1">
      <c r="A22" s="124"/>
      <c r="B22" s="126"/>
      <c r="C22" s="126"/>
      <c r="D22" s="124"/>
      <c r="E22" s="128"/>
      <c r="F22" s="95" t="s">
        <v>133</v>
      </c>
      <c r="G22" s="92">
        <v>30</v>
      </c>
      <c r="H22" s="92">
        <v>0</v>
      </c>
      <c r="I22" s="93">
        <v>0</v>
      </c>
      <c r="J22" s="93">
        <v>30</v>
      </c>
      <c r="K22" s="93">
        <v>0</v>
      </c>
      <c r="L22" s="93">
        <v>0</v>
      </c>
      <c r="M22" s="92">
        <v>0</v>
      </c>
      <c r="N22" s="93">
        <v>0</v>
      </c>
      <c r="O22" s="89" t="s">
        <v>134</v>
      </c>
    </row>
    <row r="23" spans="1:15" ht="177.75" customHeight="1">
      <c r="A23" s="98" t="s">
        <v>135</v>
      </c>
      <c r="B23" s="99" t="s">
        <v>136</v>
      </c>
      <c r="C23" s="99" t="s">
        <v>137</v>
      </c>
      <c r="D23" s="92" t="s">
        <v>138</v>
      </c>
      <c r="E23" s="100" t="s">
        <v>139</v>
      </c>
      <c r="F23" s="98" t="s">
        <v>140</v>
      </c>
      <c r="G23" s="101">
        <v>1.1000000000000001</v>
      </c>
      <c r="H23" s="101">
        <v>0</v>
      </c>
      <c r="I23" s="102">
        <v>0</v>
      </c>
      <c r="J23" s="102">
        <v>45</v>
      </c>
      <c r="K23" s="102">
        <v>0</v>
      </c>
      <c r="L23" s="102">
        <v>0</v>
      </c>
      <c r="M23" s="101">
        <f>N23/J23*G23</f>
        <v>0.98511111111111105</v>
      </c>
      <c r="N23" s="102">
        <v>40.299999999999997</v>
      </c>
      <c r="O23" s="90" t="s">
        <v>141</v>
      </c>
    </row>
    <row r="24" spans="1:15" s="106" customFormat="1" ht="245.25" customHeight="1">
      <c r="A24" s="92" t="s">
        <v>142</v>
      </c>
      <c r="B24" s="95" t="s">
        <v>143</v>
      </c>
      <c r="C24" s="91" t="s">
        <v>121</v>
      </c>
      <c r="D24" s="92" t="s">
        <v>129</v>
      </c>
      <c r="E24" s="95" t="s">
        <v>144</v>
      </c>
      <c r="F24" s="90" t="s">
        <v>145</v>
      </c>
      <c r="G24" s="103">
        <f>J24/141520*100</f>
        <v>0.94848784624081395</v>
      </c>
      <c r="H24" s="103">
        <f>K24/133590*100</f>
        <v>0.14971180477580656</v>
      </c>
      <c r="I24" s="104">
        <f>L24/136568.7*100</f>
        <v>0.14644644050942857</v>
      </c>
      <c r="J24" s="104">
        <v>1342.3</v>
      </c>
      <c r="K24" s="104">
        <v>200</v>
      </c>
      <c r="L24" s="93">
        <v>200</v>
      </c>
      <c r="M24" s="103">
        <f>N24/141520*100</f>
        <v>1.3899802148106275</v>
      </c>
      <c r="N24" s="105">
        <v>1967.1</v>
      </c>
      <c r="O24" s="89" t="s">
        <v>167</v>
      </c>
    </row>
    <row r="25" spans="1:15" ht="161.25" customHeight="1">
      <c r="A25" s="107" t="s">
        <v>146</v>
      </c>
      <c r="B25" s="108" t="s">
        <v>147</v>
      </c>
      <c r="C25" s="108"/>
      <c r="D25" s="107" t="s">
        <v>148</v>
      </c>
      <c r="E25" s="109" t="s">
        <v>149</v>
      </c>
      <c r="F25" s="109" t="s">
        <v>150</v>
      </c>
      <c r="G25" s="107">
        <v>150</v>
      </c>
      <c r="H25" s="107">
        <v>150</v>
      </c>
      <c r="I25" s="110">
        <v>150</v>
      </c>
      <c r="J25" s="110">
        <v>150</v>
      </c>
      <c r="K25" s="110">
        <v>150</v>
      </c>
      <c r="L25" s="110">
        <v>150</v>
      </c>
      <c r="M25" s="107">
        <v>1.6</v>
      </c>
      <c r="N25" s="110">
        <v>1.6</v>
      </c>
      <c r="O25" s="90" t="s">
        <v>151</v>
      </c>
    </row>
    <row r="26" spans="1:15" ht="156" customHeight="1">
      <c r="A26" s="92" t="s">
        <v>152</v>
      </c>
      <c r="B26" s="91" t="s">
        <v>153</v>
      </c>
      <c r="C26" s="91" t="s">
        <v>154</v>
      </c>
      <c r="D26" s="92" t="s">
        <v>138</v>
      </c>
      <c r="E26" s="95" t="s">
        <v>155</v>
      </c>
      <c r="F26" s="91" t="s">
        <v>156</v>
      </c>
      <c r="G26" s="92">
        <v>33.799999999999997</v>
      </c>
      <c r="H26" s="92">
        <v>0</v>
      </c>
      <c r="I26" s="93">
        <v>0</v>
      </c>
      <c r="J26" s="93">
        <v>33.799999999999997</v>
      </c>
      <c r="K26" s="93">
        <v>0</v>
      </c>
      <c r="L26" s="93">
        <v>0</v>
      </c>
      <c r="M26" s="92">
        <v>55.7</v>
      </c>
      <c r="N26" s="93">
        <v>55.7</v>
      </c>
      <c r="O26" s="90" t="s">
        <v>157</v>
      </c>
    </row>
    <row r="27" spans="1:15" ht="141" customHeight="1">
      <c r="A27" s="111" t="s">
        <v>158</v>
      </c>
      <c r="B27" s="89" t="s">
        <v>159</v>
      </c>
      <c r="C27" s="112" t="s">
        <v>160</v>
      </c>
      <c r="D27" s="92" t="s">
        <v>122</v>
      </c>
      <c r="E27" s="89" t="s">
        <v>161</v>
      </c>
      <c r="F27" s="112" t="s">
        <v>162</v>
      </c>
      <c r="G27" s="93" t="s">
        <v>163</v>
      </c>
      <c r="H27" s="93" t="s">
        <v>164</v>
      </c>
      <c r="I27" s="93" t="s">
        <v>165</v>
      </c>
      <c r="J27" s="93">
        <v>210</v>
      </c>
      <c r="K27" s="93">
        <v>220</v>
      </c>
      <c r="L27" s="93">
        <v>230</v>
      </c>
      <c r="M27" s="93">
        <v>135.80000000000001</v>
      </c>
      <c r="N27" s="93">
        <v>135.80000000000001</v>
      </c>
      <c r="O27" s="89" t="s">
        <v>166</v>
      </c>
    </row>
  </sheetData>
  <mergeCells count="28">
    <mergeCell ref="A6:D6"/>
    <mergeCell ref="H1:O1"/>
    <mergeCell ref="A2:B2"/>
    <mergeCell ref="H2:O2"/>
    <mergeCell ref="A3:O3"/>
    <mergeCell ref="A5:I5"/>
    <mergeCell ref="A7:C7"/>
    <mergeCell ref="A8:N8"/>
    <mergeCell ref="A10:A11"/>
    <mergeCell ref="B10:B11"/>
    <mergeCell ref="C10:C11"/>
    <mergeCell ref="D10:D11"/>
    <mergeCell ref="E10:E11"/>
    <mergeCell ref="F10:F11"/>
    <mergeCell ref="G10:I10"/>
    <mergeCell ref="J10:L10"/>
    <mergeCell ref="M10:M11"/>
    <mergeCell ref="N10:N11"/>
    <mergeCell ref="O10:O11"/>
    <mergeCell ref="A12:L12"/>
    <mergeCell ref="A13:B13"/>
    <mergeCell ref="A14:I14"/>
    <mergeCell ref="A19:I19"/>
    <mergeCell ref="A21:A22"/>
    <mergeCell ref="B21:B22"/>
    <mergeCell ref="C21:C22"/>
    <mergeCell ref="D21:D22"/>
    <mergeCell ref="E21:E22"/>
  </mergeCells>
  <pageMargins left="0.11811023622047245" right="0.11811023622047245" top="0.35433070866141736" bottom="0.35433070866141736" header="0.31496062992125984" footer="0.31496062992125984"/>
  <pageSetup paperSize="8" scale="54" fitToHeight="3" orientation="landscape" r:id="rId1"/>
</worksheet>
</file>

<file path=xl/worksheets/sheet2.xml><?xml version="1.0" encoding="utf-8"?>
<worksheet xmlns="http://schemas.openxmlformats.org/spreadsheetml/2006/main" xmlns:r="http://schemas.openxmlformats.org/officeDocument/2006/relationships">
  <sheetPr codeName="Лист2"/>
  <dimension ref="A1:O16"/>
  <sheetViews>
    <sheetView tabSelected="1" zoomScale="60" zoomScaleNormal="60" workbookViewId="0">
      <pane ySplit="2" topLeftCell="A3" activePane="bottomLeft" state="frozen"/>
      <selection pane="bottomLeft" activeCell="M5" sqref="M5"/>
    </sheetView>
  </sheetViews>
  <sheetFormatPr defaultRowHeight="15.75"/>
  <cols>
    <col min="1" max="1" width="8.85546875" style="24" customWidth="1"/>
    <col min="2" max="2" width="46.7109375" style="24" customWidth="1"/>
    <col min="3" max="3" width="33.42578125" style="26" customWidth="1"/>
    <col min="4" max="4" width="20.85546875" style="24" customWidth="1"/>
    <col min="5" max="5" width="47.28515625" style="22" customWidth="1"/>
    <col min="6" max="6" width="28.28515625" style="24" customWidth="1"/>
    <col min="7" max="9" width="15.42578125" style="27" customWidth="1"/>
    <col min="10" max="12" width="20.85546875" style="28" customWidth="1"/>
    <col min="13" max="13" width="21" style="8" customWidth="1"/>
    <col min="14" max="14" width="16.5703125" style="8" customWidth="1"/>
    <col min="15" max="15" width="65.5703125" style="8" customWidth="1"/>
    <col min="16" max="257" width="9.140625" style="24"/>
    <col min="258" max="258" width="8.85546875" style="24" customWidth="1"/>
    <col min="259" max="259" width="46.7109375" style="24" customWidth="1"/>
    <col min="260" max="260" width="31.28515625" style="24" customWidth="1"/>
    <col min="261" max="261" width="20.85546875" style="24" customWidth="1"/>
    <col min="262" max="262" width="38" style="24" customWidth="1"/>
    <col min="263" max="263" width="26.140625" style="24" customWidth="1"/>
    <col min="264" max="264" width="15.42578125" style="24" customWidth="1"/>
    <col min="265" max="265" width="20.85546875" style="24" customWidth="1"/>
    <col min="266" max="266" width="21" style="24" customWidth="1"/>
    <col min="267" max="267" width="16.5703125" style="24" customWidth="1"/>
    <col min="268" max="268" width="64.5703125" style="24" customWidth="1"/>
    <col min="269" max="269" width="9.140625" style="24"/>
    <col min="270" max="271" width="9.140625" style="24" customWidth="1"/>
    <col min="272" max="513" width="9.140625" style="24"/>
    <col min="514" max="514" width="8.85546875" style="24" customWidth="1"/>
    <col min="515" max="515" width="46.7109375" style="24" customWidth="1"/>
    <col min="516" max="516" width="31.28515625" style="24" customWidth="1"/>
    <col min="517" max="517" width="20.85546875" style="24" customWidth="1"/>
    <col min="518" max="518" width="38" style="24" customWidth="1"/>
    <col min="519" max="519" width="26.140625" style="24" customWidth="1"/>
    <col min="520" max="520" width="15.42578125" style="24" customWidth="1"/>
    <col min="521" max="521" width="20.85546875" style="24" customWidth="1"/>
    <col min="522" max="522" width="21" style="24" customWidth="1"/>
    <col min="523" max="523" width="16.5703125" style="24" customWidth="1"/>
    <col min="524" max="524" width="64.5703125" style="24" customWidth="1"/>
    <col min="525" max="525" width="9.140625" style="24"/>
    <col min="526" max="527" width="9.140625" style="24" customWidth="1"/>
    <col min="528" max="769" width="9.140625" style="24"/>
    <col min="770" max="770" width="8.85546875" style="24" customWidth="1"/>
    <col min="771" max="771" width="46.7109375" style="24" customWidth="1"/>
    <col min="772" max="772" width="31.28515625" style="24" customWidth="1"/>
    <col min="773" max="773" width="20.85546875" style="24" customWidth="1"/>
    <col min="774" max="774" width="38" style="24" customWidth="1"/>
    <col min="775" max="775" width="26.140625" style="24" customWidth="1"/>
    <col min="776" max="776" width="15.42578125" style="24" customWidth="1"/>
    <col min="777" max="777" width="20.85546875" style="24" customWidth="1"/>
    <col min="778" max="778" width="21" style="24" customWidth="1"/>
    <col min="779" max="779" width="16.5703125" style="24" customWidth="1"/>
    <col min="780" max="780" width="64.5703125" style="24" customWidth="1"/>
    <col min="781" max="781" width="9.140625" style="24"/>
    <col min="782" max="783" width="9.140625" style="24" customWidth="1"/>
    <col min="784" max="1025" width="9.140625" style="24"/>
    <col min="1026" max="1026" width="8.85546875" style="24" customWidth="1"/>
    <col min="1027" max="1027" width="46.7109375" style="24" customWidth="1"/>
    <col min="1028" max="1028" width="31.28515625" style="24" customWidth="1"/>
    <col min="1029" max="1029" width="20.85546875" style="24" customWidth="1"/>
    <col min="1030" max="1030" width="38" style="24" customWidth="1"/>
    <col min="1031" max="1031" width="26.140625" style="24" customWidth="1"/>
    <col min="1032" max="1032" width="15.42578125" style="24" customWidth="1"/>
    <col min="1033" max="1033" width="20.85546875" style="24" customWidth="1"/>
    <col min="1034" max="1034" width="21" style="24" customWidth="1"/>
    <col min="1035" max="1035" width="16.5703125" style="24" customWidth="1"/>
    <col min="1036" max="1036" width="64.5703125" style="24" customWidth="1"/>
    <col min="1037" max="1037" width="9.140625" style="24"/>
    <col min="1038" max="1039" width="9.140625" style="24" customWidth="1"/>
    <col min="1040" max="1281" width="9.140625" style="24"/>
    <col min="1282" max="1282" width="8.85546875" style="24" customWidth="1"/>
    <col min="1283" max="1283" width="46.7109375" style="24" customWidth="1"/>
    <col min="1284" max="1284" width="31.28515625" style="24" customWidth="1"/>
    <col min="1285" max="1285" width="20.85546875" style="24" customWidth="1"/>
    <col min="1286" max="1286" width="38" style="24" customWidth="1"/>
    <col min="1287" max="1287" width="26.140625" style="24" customWidth="1"/>
    <col min="1288" max="1288" width="15.42578125" style="24" customWidth="1"/>
    <col min="1289" max="1289" width="20.85546875" style="24" customWidth="1"/>
    <col min="1290" max="1290" width="21" style="24" customWidth="1"/>
    <col min="1291" max="1291" width="16.5703125" style="24" customWidth="1"/>
    <col min="1292" max="1292" width="64.5703125" style="24" customWidth="1"/>
    <col min="1293" max="1293" width="9.140625" style="24"/>
    <col min="1294" max="1295" width="9.140625" style="24" customWidth="1"/>
    <col min="1296" max="1537" width="9.140625" style="24"/>
    <col min="1538" max="1538" width="8.85546875" style="24" customWidth="1"/>
    <col min="1539" max="1539" width="46.7109375" style="24" customWidth="1"/>
    <col min="1540" max="1540" width="31.28515625" style="24" customWidth="1"/>
    <col min="1541" max="1541" width="20.85546875" style="24" customWidth="1"/>
    <col min="1542" max="1542" width="38" style="24" customWidth="1"/>
    <col min="1543" max="1543" width="26.140625" style="24" customWidth="1"/>
    <col min="1544" max="1544" width="15.42578125" style="24" customWidth="1"/>
    <col min="1545" max="1545" width="20.85546875" style="24" customWidth="1"/>
    <col min="1546" max="1546" width="21" style="24" customWidth="1"/>
    <col min="1547" max="1547" width="16.5703125" style="24" customWidth="1"/>
    <col min="1548" max="1548" width="64.5703125" style="24" customWidth="1"/>
    <col min="1549" max="1549" width="9.140625" style="24"/>
    <col min="1550" max="1551" width="9.140625" style="24" customWidth="1"/>
    <col min="1552" max="1793" width="9.140625" style="24"/>
    <col min="1794" max="1794" width="8.85546875" style="24" customWidth="1"/>
    <col min="1795" max="1795" width="46.7109375" style="24" customWidth="1"/>
    <col min="1796" max="1796" width="31.28515625" style="24" customWidth="1"/>
    <col min="1797" max="1797" width="20.85546875" style="24" customWidth="1"/>
    <col min="1798" max="1798" width="38" style="24" customWidth="1"/>
    <col min="1799" max="1799" width="26.140625" style="24" customWidth="1"/>
    <col min="1800" max="1800" width="15.42578125" style="24" customWidth="1"/>
    <col min="1801" max="1801" width="20.85546875" style="24" customWidth="1"/>
    <col min="1802" max="1802" width="21" style="24" customWidth="1"/>
    <col min="1803" max="1803" width="16.5703125" style="24" customWidth="1"/>
    <col min="1804" max="1804" width="64.5703125" style="24" customWidth="1"/>
    <col min="1805" max="1805" width="9.140625" style="24"/>
    <col min="1806" max="1807" width="9.140625" style="24" customWidth="1"/>
    <col min="1808" max="2049" width="9.140625" style="24"/>
    <col min="2050" max="2050" width="8.85546875" style="24" customWidth="1"/>
    <col min="2051" max="2051" width="46.7109375" style="24" customWidth="1"/>
    <col min="2052" max="2052" width="31.28515625" style="24" customWidth="1"/>
    <col min="2053" max="2053" width="20.85546875" style="24" customWidth="1"/>
    <col min="2054" max="2054" width="38" style="24" customWidth="1"/>
    <col min="2055" max="2055" width="26.140625" style="24" customWidth="1"/>
    <col min="2056" max="2056" width="15.42578125" style="24" customWidth="1"/>
    <col min="2057" max="2057" width="20.85546875" style="24" customWidth="1"/>
    <col min="2058" max="2058" width="21" style="24" customWidth="1"/>
    <col min="2059" max="2059" width="16.5703125" style="24" customWidth="1"/>
    <col min="2060" max="2060" width="64.5703125" style="24" customWidth="1"/>
    <col min="2061" max="2061" width="9.140625" style="24"/>
    <col min="2062" max="2063" width="9.140625" style="24" customWidth="1"/>
    <col min="2064" max="2305" width="9.140625" style="24"/>
    <col min="2306" max="2306" width="8.85546875" style="24" customWidth="1"/>
    <col min="2307" max="2307" width="46.7109375" style="24" customWidth="1"/>
    <col min="2308" max="2308" width="31.28515625" style="24" customWidth="1"/>
    <col min="2309" max="2309" width="20.85546875" style="24" customWidth="1"/>
    <col min="2310" max="2310" width="38" style="24" customWidth="1"/>
    <col min="2311" max="2311" width="26.140625" style="24" customWidth="1"/>
    <col min="2312" max="2312" width="15.42578125" style="24" customWidth="1"/>
    <col min="2313" max="2313" width="20.85546875" style="24" customWidth="1"/>
    <col min="2314" max="2314" width="21" style="24" customWidth="1"/>
    <col min="2315" max="2315" width="16.5703125" style="24" customWidth="1"/>
    <col min="2316" max="2316" width="64.5703125" style="24" customWidth="1"/>
    <col min="2317" max="2317" width="9.140625" style="24"/>
    <col min="2318" max="2319" width="9.140625" style="24" customWidth="1"/>
    <col min="2320" max="2561" width="9.140625" style="24"/>
    <col min="2562" max="2562" width="8.85546875" style="24" customWidth="1"/>
    <col min="2563" max="2563" width="46.7109375" style="24" customWidth="1"/>
    <col min="2564" max="2564" width="31.28515625" style="24" customWidth="1"/>
    <col min="2565" max="2565" width="20.85546875" style="24" customWidth="1"/>
    <col min="2566" max="2566" width="38" style="24" customWidth="1"/>
    <col min="2567" max="2567" width="26.140625" style="24" customWidth="1"/>
    <col min="2568" max="2568" width="15.42578125" style="24" customWidth="1"/>
    <col min="2569" max="2569" width="20.85546875" style="24" customWidth="1"/>
    <col min="2570" max="2570" width="21" style="24" customWidth="1"/>
    <col min="2571" max="2571" width="16.5703125" style="24" customWidth="1"/>
    <col min="2572" max="2572" width="64.5703125" style="24" customWidth="1"/>
    <col min="2573" max="2573" width="9.140625" style="24"/>
    <col min="2574" max="2575" width="9.140625" style="24" customWidth="1"/>
    <col min="2576" max="2817" width="9.140625" style="24"/>
    <col min="2818" max="2818" width="8.85546875" style="24" customWidth="1"/>
    <col min="2819" max="2819" width="46.7109375" style="24" customWidth="1"/>
    <col min="2820" max="2820" width="31.28515625" style="24" customWidth="1"/>
    <col min="2821" max="2821" width="20.85546875" style="24" customWidth="1"/>
    <col min="2822" max="2822" width="38" style="24" customWidth="1"/>
    <col min="2823" max="2823" width="26.140625" style="24" customWidth="1"/>
    <col min="2824" max="2824" width="15.42578125" style="24" customWidth="1"/>
    <col min="2825" max="2825" width="20.85546875" style="24" customWidth="1"/>
    <col min="2826" max="2826" width="21" style="24" customWidth="1"/>
    <col min="2827" max="2827" width="16.5703125" style="24" customWidth="1"/>
    <col min="2828" max="2828" width="64.5703125" style="24" customWidth="1"/>
    <col min="2829" max="2829" width="9.140625" style="24"/>
    <col min="2830" max="2831" width="9.140625" style="24" customWidth="1"/>
    <col min="2832" max="3073" width="9.140625" style="24"/>
    <col min="3074" max="3074" width="8.85546875" style="24" customWidth="1"/>
    <col min="3075" max="3075" width="46.7109375" style="24" customWidth="1"/>
    <col min="3076" max="3076" width="31.28515625" style="24" customWidth="1"/>
    <col min="3077" max="3077" width="20.85546875" style="24" customWidth="1"/>
    <col min="3078" max="3078" width="38" style="24" customWidth="1"/>
    <col min="3079" max="3079" width="26.140625" style="24" customWidth="1"/>
    <col min="3080" max="3080" width="15.42578125" style="24" customWidth="1"/>
    <col min="3081" max="3081" width="20.85546875" style="24" customWidth="1"/>
    <col min="3082" max="3082" width="21" style="24" customWidth="1"/>
    <col min="3083" max="3083" width="16.5703125" style="24" customWidth="1"/>
    <col min="3084" max="3084" width="64.5703125" style="24" customWidth="1"/>
    <col min="3085" max="3085" width="9.140625" style="24"/>
    <col min="3086" max="3087" width="9.140625" style="24" customWidth="1"/>
    <col min="3088" max="3329" width="9.140625" style="24"/>
    <col min="3330" max="3330" width="8.85546875" style="24" customWidth="1"/>
    <col min="3331" max="3331" width="46.7109375" style="24" customWidth="1"/>
    <col min="3332" max="3332" width="31.28515625" style="24" customWidth="1"/>
    <col min="3333" max="3333" width="20.85546875" style="24" customWidth="1"/>
    <col min="3334" max="3334" width="38" style="24" customWidth="1"/>
    <col min="3335" max="3335" width="26.140625" style="24" customWidth="1"/>
    <col min="3336" max="3336" width="15.42578125" style="24" customWidth="1"/>
    <col min="3337" max="3337" width="20.85546875" style="24" customWidth="1"/>
    <col min="3338" max="3338" width="21" style="24" customWidth="1"/>
    <col min="3339" max="3339" width="16.5703125" style="24" customWidth="1"/>
    <col min="3340" max="3340" width="64.5703125" style="24" customWidth="1"/>
    <col min="3341" max="3341" width="9.140625" style="24"/>
    <col min="3342" max="3343" width="9.140625" style="24" customWidth="1"/>
    <col min="3344" max="3585" width="9.140625" style="24"/>
    <col min="3586" max="3586" width="8.85546875" style="24" customWidth="1"/>
    <col min="3587" max="3587" width="46.7109375" style="24" customWidth="1"/>
    <col min="3588" max="3588" width="31.28515625" style="24" customWidth="1"/>
    <col min="3589" max="3589" width="20.85546875" style="24" customWidth="1"/>
    <col min="3590" max="3590" width="38" style="24" customWidth="1"/>
    <col min="3591" max="3591" width="26.140625" style="24" customWidth="1"/>
    <col min="3592" max="3592" width="15.42578125" style="24" customWidth="1"/>
    <col min="3593" max="3593" width="20.85546875" style="24" customWidth="1"/>
    <col min="3594" max="3594" width="21" style="24" customWidth="1"/>
    <col min="3595" max="3595" width="16.5703125" style="24" customWidth="1"/>
    <col min="3596" max="3596" width="64.5703125" style="24" customWidth="1"/>
    <col min="3597" max="3597" width="9.140625" style="24"/>
    <col min="3598" max="3599" width="9.140625" style="24" customWidth="1"/>
    <col min="3600" max="3841" width="9.140625" style="24"/>
    <col min="3842" max="3842" width="8.85546875" style="24" customWidth="1"/>
    <col min="3843" max="3843" width="46.7109375" style="24" customWidth="1"/>
    <col min="3844" max="3844" width="31.28515625" style="24" customWidth="1"/>
    <col min="3845" max="3845" width="20.85546875" style="24" customWidth="1"/>
    <col min="3846" max="3846" width="38" style="24" customWidth="1"/>
    <col min="3847" max="3847" width="26.140625" style="24" customWidth="1"/>
    <col min="3848" max="3848" width="15.42578125" style="24" customWidth="1"/>
    <col min="3849" max="3849" width="20.85546875" style="24" customWidth="1"/>
    <col min="3850" max="3850" width="21" style="24" customWidth="1"/>
    <col min="3851" max="3851" width="16.5703125" style="24" customWidth="1"/>
    <col min="3852" max="3852" width="64.5703125" style="24" customWidth="1"/>
    <col min="3853" max="3853" width="9.140625" style="24"/>
    <col min="3854" max="3855" width="9.140625" style="24" customWidth="1"/>
    <col min="3856" max="4097" width="9.140625" style="24"/>
    <col min="4098" max="4098" width="8.85546875" style="24" customWidth="1"/>
    <col min="4099" max="4099" width="46.7109375" style="24" customWidth="1"/>
    <col min="4100" max="4100" width="31.28515625" style="24" customWidth="1"/>
    <col min="4101" max="4101" width="20.85546875" style="24" customWidth="1"/>
    <col min="4102" max="4102" width="38" style="24" customWidth="1"/>
    <col min="4103" max="4103" width="26.140625" style="24" customWidth="1"/>
    <col min="4104" max="4104" width="15.42578125" style="24" customWidth="1"/>
    <col min="4105" max="4105" width="20.85546875" style="24" customWidth="1"/>
    <col min="4106" max="4106" width="21" style="24" customWidth="1"/>
    <col min="4107" max="4107" width="16.5703125" style="24" customWidth="1"/>
    <col min="4108" max="4108" width="64.5703125" style="24" customWidth="1"/>
    <col min="4109" max="4109" width="9.140625" style="24"/>
    <col min="4110" max="4111" width="9.140625" style="24" customWidth="1"/>
    <col min="4112" max="4353" width="9.140625" style="24"/>
    <col min="4354" max="4354" width="8.85546875" style="24" customWidth="1"/>
    <col min="4355" max="4355" width="46.7109375" style="24" customWidth="1"/>
    <col min="4356" max="4356" width="31.28515625" style="24" customWidth="1"/>
    <col min="4357" max="4357" width="20.85546875" style="24" customWidth="1"/>
    <col min="4358" max="4358" width="38" style="24" customWidth="1"/>
    <col min="4359" max="4359" width="26.140625" style="24" customWidth="1"/>
    <col min="4360" max="4360" width="15.42578125" style="24" customWidth="1"/>
    <col min="4361" max="4361" width="20.85546875" style="24" customWidth="1"/>
    <col min="4362" max="4362" width="21" style="24" customWidth="1"/>
    <col min="4363" max="4363" width="16.5703125" style="24" customWidth="1"/>
    <col min="4364" max="4364" width="64.5703125" style="24" customWidth="1"/>
    <col min="4365" max="4365" width="9.140625" style="24"/>
    <col min="4366" max="4367" width="9.140625" style="24" customWidth="1"/>
    <col min="4368" max="4609" width="9.140625" style="24"/>
    <col min="4610" max="4610" width="8.85546875" style="24" customWidth="1"/>
    <col min="4611" max="4611" width="46.7109375" style="24" customWidth="1"/>
    <col min="4612" max="4612" width="31.28515625" style="24" customWidth="1"/>
    <col min="4613" max="4613" width="20.85546875" style="24" customWidth="1"/>
    <col min="4614" max="4614" width="38" style="24" customWidth="1"/>
    <col min="4615" max="4615" width="26.140625" style="24" customWidth="1"/>
    <col min="4616" max="4616" width="15.42578125" style="24" customWidth="1"/>
    <col min="4617" max="4617" width="20.85546875" style="24" customWidth="1"/>
    <col min="4618" max="4618" width="21" style="24" customWidth="1"/>
    <col min="4619" max="4619" width="16.5703125" style="24" customWidth="1"/>
    <col min="4620" max="4620" width="64.5703125" style="24" customWidth="1"/>
    <col min="4621" max="4621" width="9.140625" style="24"/>
    <col min="4622" max="4623" width="9.140625" style="24" customWidth="1"/>
    <col min="4624" max="4865" width="9.140625" style="24"/>
    <col min="4866" max="4866" width="8.85546875" style="24" customWidth="1"/>
    <col min="4867" max="4867" width="46.7109375" style="24" customWidth="1"/>
    <col min="4868" max="4868" width="31.28515625" style="24" customWidth="1"/>
    <col min="4869" max="4869" width="20.85546875" style="24" customWidth="1"/>
    <col min="4870" max="4870" width="38" style="24" customWidth="1"/>
    <col min="4871" max="4871" width="26.140625" style="24" customWidth="1"/>
    <col min="4872" max="4872" width="15.42578125" style="24" customWidth="1"/>
    <col min="4873" max="4873" width="20.85546875" style="24" customWidth="1"/>
    <col min="4874" max="4874" width="21" style="24" customWidth="1"/>
    <col min="4875" max="4875" width="16.5703125" style="24" customWidth="1"/>
    <col min="4876" max="4876" width="64.5703125" style="24" customWidth="1"/>
    <col min="4877" max="4877" width="9.140625" style="24"/>
    <col min="4878" max="4879" width="9.140625" style="24" customWidth="1"/>
    <col min="4880" max="5121" width="9.140625" style="24"/>
    <col min="5122" max="5122" width="8.85546875" style="24" customWidth="1"/>
    <col min="5123" max="5123" width="46.7109375" style="24" customWidth="1"/>
    <col min="5124" max="5124" width="31.28515625" style="24" customWidth="1"/>
    <col min="5125" max="5125" width="20.85546875" style="24" customWidth="1"/>
    <col min="5126" max="5126" width="38" style="24" customWidth="1"/>
    <col min="5127" max="5127" width="26.140625" style="24" customWidth="1"/>
    <col min="5128" max="5128" width="15.42578125" style="24" customWidth="1"/>
    <col min="5129" max="5129" width="20.85546875" style="24" customWidth="1"/>
    <col min="5130" max="5130" width="21" style="24" customWidth="1"/>
    <col min="5131" max="5131" width="16.5703125" style="24" customWidth="1"/>
    <col min="5132" max="5132" width="64.5703125" style="24" customWidth="1"/>
    <col min="5133" max="5133" width="9.140625" style="24"/>
    <col min="5134" max="5135" width="9.140625" style="24" customWidth="1"/>
    <col min="5136" max="5377" width="9.140625" style="24"/>
    <col min="5378" max="5378" width="8.85546875" style="24" customWidth="1"/>
    <col min="5379" max="5379" width="46.7109375" style="24" customWidth="1"/>
    <col min="5380" max="5380" width="31.28515625" style="24" customWidth="1"/>
    <col min="5381" max="5381" width="20.85546875" style="24" customWidth="1"/>
    <col min="5382" max="5382" width="38" style="24" customWidth="1"/>
    <col min="5383" max="5383" width="26.140625" style="24" customWidth="1"/>
    <col min="5384" max="5384" width="15.42578125" style="24" customWidth="1"/>
    <col min="5385" max="5385" width="20.85546875" style="24" customWidth="1"/>
    <col min="5386" max="5386" width="21" style="24" customWidth="1"/>
    <col min="5387" max="5387" width="16.5703125" style="24" customWidth="1"/>
    <col min="5388" max="5388" width="64.5703125" style="24" customWidth="1"/>
    <col min="5389" max="5389" width="9.140625" style="24"/>
    <col min="5390" max="5391" width="9.140625" style="24" customWidth="1"/>
    <col min="5392" max="5633" width="9.140625" style="24"/>
    <col min="5634" max="5634" width="8.85546875" style="24" customWidth="1"/>
    <col min="5635" max="5635" width="46.7109375" style="24" customWidth="1"/>
    <col min="5636" max="5636" width="31.28515625" style="24" customWidth="1"/>
    <col min="5637" max="5637" width="20.85546875" style="24" customWidth="1"/>
    <col min="5638" max="5638" width="38" style="24" customWidth="1"/>
    <col min="5639" max="5639" width="26.140625" style="24" customWidth="1"/>
    <col min="5640" max="5640" width="15.42578125" style="24" customWidth="1"/>
    <col min="5641" max="5641" width="20.85546875" style="24" customWidth="1"/>
    <col min="5642" max="5642" width="21" style="24" customWidth="1"/>
    <col min="5643" max="5643" width="16.5703125" style="24" customWidth="1"/>
    <col min="5644" max="5644" width="64.5703125" style="24" customWidth="1"/>
    <col min="5645" max="5645" width="9.140625" style="24"/>
    <col min="5646" max="5647" width="9.140625" style="24" customWidth="1"/>
    <col min="5648" max="5889" width="9.140625" style="24"/>
    <col min="5890" max="5890" width="8.85546875" style="24" customWidth="1"/>
    <col min="5891" max="5891" width="46.7109375" style="24" customWidth="1"/>
    <col min="5892" max="5892" width="31.28515625" style="24" customWidth="1"/>
    <col min="5893" max="5893" width="20.85546875" style="24" customWidth="1"/>
    <col min="5894" max="5894" width="38" style="24" customWidth="1"/>
    <col min="5895" max="5895" width="26.140625" style="24" customWidth="1"/>
    <col min="5896" max="5896" width="15.42578125" style="24" customWidth="1"/>
    <col min="5897" max="5897" width="20.85546875" style="24" customWidth="1"/>
    <col min="5898" max="5898" width="21" style="24" customWidth="1"/>
    <col min="5899" max="5899" width="16.5703125" style="24" customWidth="1"/>
    <col min="5900" max="5900" width="64.5703125" style="24" customWidth="1"/>
    <col min="5901" max="5901" width="9.140625" style="24"/>
    <col min="5902" max="5903" width="9.140625" style="24" customWidth="1"/>
    <col min="5904" max="6145" width="9.140625" style="24"/>
    <col min="6146" max="6146" width="8.85546875" style="24" customWidth="1"/>
    <col min="6147" max="6147" width="46.7109375" style="24" customWidth="1"/>
    <col min="6148" max="6148" width="31.28515625" style="24" customWidth="1"/>
    <col min="6149" max="6149" width="20.85546875" style="24" customWidth="1"/>
    <col min="6150" max="6150" width="38" style="24" customWidth="1"/>
    <col min="6151" max="6151" width="26.140625" style="24" customWidth="1"/>
    <col min="6152" max="6152" width="15.42578125" style="24" customWidth="1"/>
    <col min="6153" max="6153" width="20.85546875" style="24" customWidth="1"/>
    <col min="6154" max="6154" width="21" style="24" customWidth="1"/>
    <col min="6155" max="6155" width="16.5703125" style="24" customWidth="1"/>
    <col min="6156" max="6156" width="64.5703125" style="24" customWidth="1"/>
    <col min="6157" max="6157" width="9.140625" style="24"/>
    <col min="6158" max="6159" width="9.140625" style="24" customWidth="1"/>
    <col min="6160" max="6401" width="9.140625" style="24"/>
    <col min="6402" max="6402" width="8.85546875" style="24" customWidth="1"/>
    <col min="6403" max="6403" width="46.7109375" style="24" customWidth="1"/>
    <col min="6404" max="6404" width="31.28515625" style="24" customWidth="1"/>
    <col min="6405" max="6405" width="20.85546875" style="24" customWidth="1"/>
    <col min="6406" max="6406" width="38" style="24" customWidth="1"/>
    <col min="6407" max="6407" width="26.140625" style="24" customWidth="1"/>
    <col min="6408" max="6408" width="15.42578125" style="24" customWidth="1"/>
    <col min="6409" max="6409" width="20.85546875" style="24" customWidth="1"/>
    <col min="6410" max="6410" width="21" style="24" customWidth="1"/>
    <col min="6411" max="6411" width="16.5703125" style="24" customWidth="1"/>
    <col min="6412" max="6412" width="64.5703125" style="24" customWidth="1"/>
    <col min="6413" max="6413" width="9.140625" style="24"/>
    <col min="6414" max="6415" width="9.140625" style="24" customWidth="1"/>
    <col min="6416" max="6657" width="9.140625" style="24"/>
    <col min="6658" max="6658" width="8.85546875" style="24" customWidth="1"/>
    <col min="6659" max="6659" width="46.7109375" style="24" customWidth="1"/>
    <col min="6660" max="6660" width="31.28515625" style="24" customWidth="1"/>
    <col min="6661" max="6661" width="20.85546875" style="24" customWidth="1"/>
    <col min="6662" max="6662" width="38" style="24" customWidth="1"/>
    <col min="6663" max="6663" width="26.140625" style="24" customWidth="1"/>
    <col min="6664" max="6664" width="15.42578125" style="24" customWidth="1"/>
    <col min="6665" max="6665" width="20.85546875" style="24" customWidth="1"/>
    <col min="6666" max="6666" width="21" style="24" customWidth="1"/>
    <col min="6667" max="6667" width="16.5703125" style="24" customWidth="1"/>
    <col min="6668" max="6668" width="64.5703125" style="24" customWidth="1"/>
    <col min="6669" max="6669" width="9.140625" style="24"/>
    <col min="6670" max="6671" width="9.140625" style="24" customWidth="1"/>
    <col min="6672" max="6913" width="9.140625" style="24"/>
    <col min="6914" max="6914" width="8.85546875" style="24" customWidth="1"/>
    <col min="6915" max="6915" width="46.7109375" style="24" customWidth="1"/>
    <col min="6916" max="6916" width="31.28515625" style="24" customWidth="1"/>
    <col min="6917" max="6917" width="20.85546875" style="24" customWidth="1"/>
    <col min="6918" max="6918" width="38" style="24" customWidth="1"/>
    <col min="6919" max="6919" width="26.140625" style="24" customWidth="1"/>
    <col min="6920" max="6920" width="15.42578125" style="24" customWidth="1"/>
    <col min="6921" max="6921" width="20.85546875" style="24" customWidth="1"/>
    <col min="6922" max="6922" width="21" style="24" customWidth="1"/>
    <col min="6923" max="6923" width="16.5703125" style="24" customWidth="1"/>
    <col min="6924" max="6924" width="64.5703125" style="24" customWidth="1"/>
    <col min="6925" max="6925" width="9.140625" style="24"/>
    <col min="6926" max="6927" width="9.140625" style="24" customWidth="1"/>
    <col min="6928" max="7169" width="9.140625" style="24"/>
    <col min="7170" max="7170" width="8.85546875" style="24" customWidth="1"/>
    <col min="7171" max="7171" width="46.7109375" style="24" customWidth="1"/>
    <col min="7172" max="7172" width="31.28515625" style="24" customWidth="1"/>
    <col min="7173" max="7173" width="20.85546875" style="24" customWidth="1"/>
    <col min="7174" max="7174" width="38" style="24" customWidth="1"/>
    <col min="7175" max="7175" width="26.140625" style="24" customWidth="1"/>
    <col min="7176" max="7176" width="15.42578125" style="24" customWidth="1"/>
    <col min="7177" max="7177" width="20.85546875" style="24" customWidth="1"/>
    <col min="7178" max="7178" width="21" style="24" customWidth="1"/>
    <col min="7179" max="7179" width="16.5703125" style="24" customWidth="1"/>
    <col min="7180" max="7180" width="64.5703125" style="24" customWidth="1"/>
    <col min="7181" max="7181" width="9.140625" style="24"/>
    <col min="7182" max="7183" width="9.140625" style="24" customWidth="1"/>
    <col min="7184" max="7425" width="9.140625" style="24"/>
    <col min="7426" max="7426" width="8.85546875" style="24" customWidth="1"/>
    <col min="7427" max="7427" width="46.7109375" style="24" customWidth="1"/>
    <col min="7428" max="7428" width="31.28515625" style="24" customWidth="1"/>
    <col min="7429" max="7429" width="20.85546875" style="24" customWidth="1"/>
    <col min="7430" max="7430" width="38" style="24" customWidth="1"/>
    <col min="7431" max="7431" width="26.140625" style="24" customWidth="1"/>
    <col min="7432" max="7432" width="15.42578125" style="24" customWidth="1"/>
    <col min="7433" max="7433" width="20.85546875" style="24" customWidth="1"/>
    <col min="7434" max="7434" width="21" style="24" customWidth="1"/>
    <col min="7435" max="7435" width="16.5703125" style="24" customWidth="1"/>
    <col min="7436" max="7436" width="64.5703125" style="24" customWidth="1"/>
    <col min="7437" max="7437" width="9.140625" style="24"/>
    <col min="7438" max="7439" width="9.140625" style="24" customWidth="1"/>
    <col min="7440" max="7681" width="9.140625" style="24"/>
    <col min="7682" max="7682" width="8.85546875" style="24" customWidth="1"/>
    <col min="7683" max="7683" width="46.7109375" style="24" customWidth="1"/>
    <col min="7684" max="7684" width="31.28515625" style="24" customWidth="1"/>
    <col min="7685" max="7685" width="20.85546875" style="24" customWidth="1"/>
    <col min="7686" max="7686" width="38" style="24" customWidth="1"/>
    <col min="7687" max="7687" width="26.140625" style="24" customWidth="1"/>
    <col min="7688" max="7688" width="15.42578125" style="24" customWidth="1"/>
    <col min="7689" max="7689" width="20.85546875" style="24" customWidth="1"/>
    <col min="7690" max="7690" width="21" style="24" customWidth="1"/>
    <col min="7691" max="7691" width="16.5703125" style="24" customWidth="1"/>
    <col min="7692" max="7692" width="64.5703125" style="24" customWidth="1"/>
    <col min="7693" max="7693" width="9.140625" style="24"/>
    <col min="7694" max="7695" width="9.140625" style="24" customWidth="1"/>
    <col min="7696" max="7937" width="9.140625" style="24"/>
    <col min="7938" max="7938" width="8.85546875" style="24" customWidth="1"/>
    <col min="7939" max="7939" width="46.7109375" style="24" customWidth="1"/>
    <col min="7940" max="7940" width="31.28515625" style="24" customWidth="1"/>
    <col min="7941" max="7941" width="20.85546875" style="24" customWidth="1"/>
    <col min="7942" max="7942" width="38" style="24" customWidth="1"/>
    <col min="7943" max="7943" width="26.140625" style="24" customWidth="1"/>
    <col min="7944" max="7944" width="15.42578125" style="24" customWidth="1"/>
    <col min="7945" max="7945" width="20.85546875" style="24" customWidth="1"/>
    <col min="7946" max="7946" width="21" style="24" customWidth="1"/>
    <col min="7947" max="7947" width="16.5703125" style="24" customWidth="1"/>
    <col min="7948" max="7948" width="64.5703125" style="24" customWidth="1"/>
    <col min="7949" max="7949" width="9.140625" style="24"/>
    <col min="7950" max="7951" width="9.140625" style="24" customWidth="1"/>
    <col min="7952" max="8193" width="9.140625" style="24"/>
    <col min="8194" max="8194" width="8.85546875" style="24" customWidth="1"/>
    <col min="8195" max="8195" width="46.7109375" style="24" customWidth="1"/>
    <col min="8196" max="8196" width="31.28515625" style="24" customWidth="1"/>
    <col min="8197" max="8197" width="20.85546875" style="24" customWidth="1"/>
    <col min="8198" max="8198" width="38" style="24" customWidth="1"/>
    <col min="8199" max="8199" width="26.140625" style="24" customWidth="1"/>
    <col min="8200" max="8200" width="15.42578125" style="24" customWidth="1"/>
    <col min="8201" max="8201" width="20.85546875" style="24" customWidth="1"/>
    <col min="8202" max="8202" width="21" style="24" customWidth="1"/>
    <col min="8203" max="8203" width="16.5703125" style="24" customWidth="1"/>
    <col min="8204" max="8204" width="64.5703125" style="24" customWidth="1"/>
    <col min="8205" max="8205" width="9.140625" style="24"/>
    <col min="8206" max="8207" width="9.140625" style="24" customWidth="1"/>
    <col min="8208" max="8449" width="9.140625" style="24"/>
    <col min="8450" max="8450" width="8.85546875" style="24" customWidth="1"/>
    <col min="8451" max="8451" width="46.7109375" style="24" customWidth="1"/>
    <col min="8452" max="8452" width="31.28515625" style="24" customWidth="1"/>
    <col min="8453" max="8453" width="20.85546875" style="24" customWidth="1"/>
    <col min="8454" max="8454" width="38" style="24" customWidth="1"/>
    <col min="8455" max="8455" width="26.140625" style="24" customWidth="1"/>
    <col min="8456" max="8456" width="15.42578125" style="24" customWidth="1"/>
    <col min="8457" max="8457" width="20.85546875" style="24" customWidth="1"/>
    <col min="8458" max="8458" width="21" style="24" customWidth="1"/>
    <col min="8459" max="8459" width="16.5703125" style="24" customWidth="1"/>
    <col min="8460" max="8460" width="64.5703125" style="24" customWidth="1"/>
    <col min="8461" max="8461" width="9.140625" style="24"/>
    <col min="8462" max="8463" width="9.140625" style="24" customWidth="1"/>
    <col min="8464" max="8705" width="9.140625" style="24"/>
    <col min="8706" max="8706" width="8.85546875" style="24" customWidth="1"/>
    <col min="8707" max="8707" width="46.7109375" style="24" customWidth="1"/>
    <col min="8708" max="8708" width="31.28515625" style="24" customWidth="1"/>
    <col min="8709" max="8709" width="20.85546875" style="24" customWidth="1"/>
    <col min="8710" max="8710" width="38" style="24" customWidth="1"/>
    <col min="8711" max="8711" width="26.140625" style="24" customWidth="1"/>
    <col min="8712" max="8712" width="15.42578125" style="24" customWidth="1"/>
    <col min="8713" max="8713" width="20.85546875" style="24" customWidth="1"/>
    <col min="8714" max="8714" width="21" style="24" customWidth="1"/>
    <col min="8715" max="8715" width="16.5703125" style="24" customWidth="1"/>
    <col min="8716" max="8716" width="64.5703125" style="24" customWidth="1"/>
    <col min="8717" max="8717" width="9.140625" style="24"/>
    <col min="8718" max="8719" width="9.140625" style="24" customWidth="1"/>
    <col min="8720" max="8961" width="9.140625" style="24"/>
    <col min="8962" max="8962" width="8.85546875" style="24" customWidth="1"/>
    <col min="8963" max="8963" width="46.7109375" style="24" customWidth="1"/>
    <col min="8964" max="8964" width="31.28515625" style="24" customWidth="1"/>
    <col min="8965" max="8965" width="20.85546875" style="24" customWidth="1"/>
    <col min="8966" max="8966" width="38" style="24" customWidth="1"/>
    <col min="8967" max="8967" width="26.140625" style="24" customWidth="1"/>
    <col min="8968" max="8968" width="15.42578125" style="24" customWidth="1"/>
    <col min="8969" max="8969" width="20.85546875" style="24" customWidth="1"/>
    <col min="8970" max="8970" width="21" style="24" customWidth="1"/>
    <col min="8971" max="8971" width="16.5703125" style="24" customWidth="1"/>
    <col min="8972" max="8972" width="64.5703125" style="24" customWidth="1"/>
    <col min="8973" max="8973" width="9.140625" style="24"/>
    <col min="8974" max="8975" width="9.140625" style="24" customWidth="1"/>
    <col min="8976" max="9217" width="9.140625" style="24"/>
    <col min="9218" max="9218" width="8.85546875" style="24" customWidth="1"/>
    <col min="9219" max="9219" width="46.7109375" style="24" customWidth="1"/>
    <col min="9220" max="9220" width="31.28515625" style="24" customWidth="1"/>
    <col min="9221" max="9221" width="20.85546875" style="24" customWidth="1"/>
    <col min="9222" max="9222" width="38" style="24" customWidth="1"/>
    <col min="9223" max="9223" width="26.140625" style="24" customWidth="1"/>
    <col min="9224" max="9224" width="15.42578125" style="24" customWidth="1"/>
    <col min="9225" max="9225" width="20.85546875" style="24" customWidth="1"/>
    <col min="9226" max="9226" width="21" style="24" customWidth="1"/>
    <col min="9227" max="9227" width="16.5703125" style="24" customWidth="1"/>
    <col min="9228" max="9228" width="64.5703125" style="24" customWidth="1"/>
    <col min="9229" max="9229" width="9.140625" style="24"/>
    <col min="9230" max="9231" width="9.140625" style="24" customWidth="1"/>
    <col min="9232" max="9473" width="9.140625" style="24"/>
    <col min="9474" max="9474" width="8.85546875" style="24" customWidth="1"/>
    <col min="9475" max="9475" width="46.7109375" style="24" customWidth="1"/>
    <col min="9476" max="9476" width="31.28515625" style="24" customWidth="1"/>
    <col min="9477" max="9477" width="20.85546875" style="24" customWidth="1"/>
    <col min="9478" max="9478" width="38" style="24" customWidth="1"/>
    <col min="9479" max="9479" width="26.140625" style="24" customWidth="1"/>
    <col min="9480" max="9480" width="15.42578125" style="24" customWidth="1"/>
    <col min="9481" max="9481" width="20.85546875" style="24" customWidth="1"/>
    <col min="9482" max="9482" width="21" style="24" customWidth="1"/>
    <col min="9483" max="9483" width="16.5703125" style="24" customWidth="1"/>
    <col min="9484" max="9484" width="64.5703125" style="24" customWidth="1"/>
    <col min="9485" max="9485" width="9.140625" style="24"/>
    <col min="9486" max="9487" width="9.140625" style="24" customWidth="1"/>
    <col min="9488" max="9729" width="9.140625" style="24"/>
    <col min="9730" max="9730" width="8.85546875" style="24" customWidth="1"/>
    <col min="9731" max="9731" width="46.7109375" style="24" customWidth="1"/>
    <col min="9732" max="9732" width="31.28515625" style="24" customWidth="1"/>
    <col min="9733" max="9733" width="20.85546875" style="24" customWidth="1"/>
    <col min="9734" max="9734" width="38" style="24" customWidth="1"/>
    <col min="9735" max="9735" width="26.140625" style="24" customWidth="1"/>
    <col min="9736" max="9736" width="15.42578125" style="24" customWidth="1"/>
    <col min="9737" max="9737" width="20.85546875" style="24" customWidth="1"/>
    <col min="9738" max="9738" width="21" style="24" customWidth="1"/>
    <col min="9739" max="9739" width="16.5703125" style="24" customWidth="1"/>
    <col min="9740" max="9740" width="64.5703125" style="24" customWidth="1"/>
    <col min="9741" max="9741" width="9.140625" style="24"/>
    <col min="9742" max="9743" width="9.140625" style="24" customWidth="1"/>
    <col min="9744" max="9985" width="9.140625" style="24"/>
    <col min="9986" max="9986" width="8.85546875" style="24" customWidth="1"/>
    <col min="9987" max="9987" width="46.7109375" style="24" customWidth="1"/>
    <col min="9988" max="9988" width="31.28515625" style="24" customWidth="1"/>
    <col min="9989" max="9989" width="20.85546875" style="24" customWidth="1"/>
    <col min="9990" max="9990" width="38" style="24" customWidth="1"/>
    <col min="9991" max="9991" width="26.140625" style="24" customWidth="1"/>
    <col min="9992" max="9992" width="15.42578125" style="24" customWidth="1"/>
    <col min="9993" max="9993" width="20.85546875" style="24" customWidth="1"/>
    <col min="9994" max="9994" width="21" style="24" customWidth="1"/>
    <col min="9995" max="9995" width="16.5703125" style="24" customWidth="1"/>
    <col min="9996" max="9996" width="64.5703125" style="24" customWidth="1"/>
    <col min="9997" max="9997" width="9.140625" style="24"/>
    <col min="9998" max="9999" width="9.140625" style="24" customWidth="1"/>
    <col min="10000" max="10241" width="9.140625" style="24"/>
    <col min="10242" max="10242" width="8.85546875" style="24" customWidth="1"/>
    <col min="10243" max="10243" width="46.7109375" style="24" customWidth="1"/>
    <col min="10244" max="10244" width="31.28515625" style="24" customWidth="1"/>
    <col min="10245" max="10245" width="20.85546875" style="24" customWidth="1"/>
    <col min="10246" max="10246" width="38" style="24" customWidth="1"/>
    <col min="10247" max="10247" width="26.140625" style="24" customWidth="1"/>
    <col min="10248" max="10248" width="15.42578125" style="24" customWidth="1"/>
    <col min="10249" max="10249" width="20.85546875" style="24" customWidth="1"/>
    <col min="10250" max="10250" width="21" style="24" customWidth="1"/>
    <col min="10251" max="10251" width="16.5703125" style="24" customWidth="1"/>
    <col min="10252" max="10252" width="64.5703125" style="24" customWidth="1"/>
    <col min="10253" max="10253" width="9.140625" style="24"/>
    <col min="10254" max="10255" width="9.140625" style="24" customWidth="1"/>
    <col min="10256" max="10497" width="9.140625" style="24"/>
    <col min="10498" max="10498" width="8.85546875" style="24" customWidth="1"/>
    <col min="10499" max="10499" width="46.7109375" style="24" customWidth="1"/>
    <col min="10500" max="10500" width="31.28515625" style="24" customWidth="1"/>
    <col min="10501" max="10501" width="20.85546875" style="24" customWidth="1"/>
    <col min="10502" max="10502" width="38" style="24" customWidth="1"/>
    <col min="10503" max="10503" width="26.140625" style="24" customWidth="1"/>
    <col min="10504" max="10504" width="15.42578125" style="24" customWidth="1"/>
    <col min="10505" max="10505" width="20.85546875" style="24" customWidth="1"/>
    <col min="10506" max="10506" width="21" style="24" customWidth="1"/>
    <col min="10507" max="10507" width="16.5703125" style="24" customWidth="1"/>
    <col min="10508" max="10508" width="64.5703125" style="24" customWidth="1"/>
    <col min="10509" max="10509" width="9.140625" style="24"/>
    <col min="10510" max="10511" width="9.140625" style="24" customWidth="1"/>
    <col min="10512" max="10753" width="9.140625" style="24"/>
    <col min="10754" max="10754" width="8.85546875" style="24" customWidth="1"/>
    <col min="10755" max="10755" width="46.7109375" style="24" customWidth="1"/>
    <col min="10756" max="10756" width="31.28515625" style="24" customWidth="1"/>
    <col min="10757" max="10757" width="20.85546875" style="24" customWidth="1"/>
    <col min="10758" max="10758" width="38" style="24" customWidth="1"/>
    <col min="10759" max="10759" width="26.140625" style="24" customWidth="1"/>
    <col min="10760" max="10760" width="15.42578125" style="24" customWidth="1"/>
    <col min="10761" max="10761" width="20.85546875" style="24" customWidth="1"/>
    <col min="10762" max="10762" width="21" style="24" customWidth="1"/>
    <col min="10763" max="10763" width="16.5703125" style="24" customWidth="1"/>
    <col min="10764" max="10764" width="64.5703125" style="24" customWidth="1"/>
    <col min="10765" max="10765" width="9.140625" style="24"/>
    <col min="10766" max="10767" width="9.140625" style="24" customWidth="1"/>
    <col min="10768" max="11009" width="9.140625" style="24"/>
    <col min="11010" max="11010" width="8.85546875" style="24" customWidth="1"/>
    <col min="11011" max="11011" width="46.7109375" style="24" customWidth="1"/>
    <col min="11012" max="11012" width="31.28515625" style="24" customWidth="1"/>
    <col min="11013" max="11013" width="20.85546875" style="24" customWidth="1"/>
    <col min="11014" max="11014" width="38" style="24" customWidth="1"/>
    <col min="11015" max="11015" width="26.140625" style="24" customWidth="1"/>
    <col min="11016" max="11016" width="15.42578125" style="24" customWidth="1"/>
    <col min="11017" max="11017" width="20.85546875" style="24" customWidth="1"/>
    <col min="11018" max="11018" width="21" style="24" customWidth="1"/>
    <col min="11019" max="11019" width="16.5703125" style="24" customWidth="1"/>
    <col min="11020" max="11020" width="64.5703125" style="24" customWidth="1"/>
    <col min="11021" max="11021" width="9.140625" style="24"/>
    <col min="11022" max="11023" width="9.140625" style="24" customWidth="1"/>
    <col min="11024" max="11265" width="9.140625" style="24"/>
    <col min="11266" max="11266" width="8.85546875" style="24" customWidth="1"/>
    <col min="11267" max="11267" width="46.7109375" style="24" customWidth="1"/>
    <col min="11268" max="11268" width="31.28515625" style="24" customWidth="1"/>
    <col min="11269" max="11269" width="20.85546875" style="24" customWidth="1"/>
    <col min="11270" max="11270" width="38" style="24" customWidth="1"/>
    <col min="11271" max="11271" width="26.140625" style="24" customWidth="1"/>
    <col min="11272" max="11272" width="15.42578125" style="24" customWidth="1"/>
    <col min="11273" max="11273" width="20.85546875" style="24" customWidth="1"/>
    <col min="11274" max="11274" width="21" style="24" customWidth="1"/>
    <col min="11275" max="11275" width="16.5703125" style="24" customWidth="1"/>
    <col min="11276" max="11276" width="64.5703125" style="24" customWidth="1"/>
    <col min="11277" max="11277" width="9.140625" style="24"/>
    <col min="11278" max="11279" width="9.140625" style="24" customWidth="1"/>
    <col min="11280" max="11521" width="9.140625" style="24"/>
    <col min="11522" max="11522" width="8.85546875" style="24" customWidth="1"/>
    <col min="11523" max="11523" width="46.7109375" style="24" customWidth="1"/>
    <col min="11524" max="11524" width="31.28515625" style="24" customWidth="1"/>
    <col min="11525" max="11525" width="20.85546875" style="24" customWidth="1"/>
    <col min="11526" max="11526" width="38" style="24" customWidth="1"/>
    <col min="11527" max="11527" width="26.140625" style="24" customWidth="1"/>
    <col min="11528" max="11528" width="15.42578125" style="24" customWidth="1"/>
    <col min="11529" max="11529" width="20.85546875" style="24" customWidth="1"/>
    <col min="11530" max="11530" width="21" style="24" customWidth="1"/>
    <col min="11531" max="11531" width="16.5703125" style="24" customWidth="1"/>
    <col min="11532" max="11532" width="64.5703125" style="24" customWidth="1"/>
    <col min="11533" max="11533" width="9.140625" style="24"/>
    <col min="11534" max="11535" width="9.140625" style="24" customWidth="1"/>
    <col min="11536" max="11777" width="9.140625" style="24"/>
    <col min="11778" max="11778" width="8.85546875" style="24" customWidth="1"/>
    <col min="11779" max="11779" width="46.7109375" style="24" customWidth="1"/>
    <col min="11780" max="11780" width="31.28515625" style="24" customWidth="1"/>
    <col min="11781" max="11781" width="20.85546875" style="24" customWidth="1"/>
    <col min="11782" max="11782" width="38" style="24" customWidth="1"/>
    <col min="11783" max="11783" width="26.140625" style="24" customWidth="1"/>
    <col min="11784" max="11784" width="15.42578125" style="24" customWidth="1"/>
    <col min="11785" max="11785" width="20.85546875" style="24" customWidth="1"/>
    <col min="11786" max="11786" width="21" style="24" customWidth="1"/>
    <col min="11787" max="11787" width="16.5703125" style="24" customWidth="1"/>
    <col min="11788" max="11788" width="64.5703125" style="24" customWidth="1"/>
    <col min="11789" max="11789" width="9.140625" style="24"/>
    <col min="11790" max="11791" width="9.140625" style="24" customWidth="1"/>
    <col min="11792" max="12033" width="9.140625" style="24"/>
    <col min="12034" max="12034" width="8.85546875" style="24" customWidth="1"/>
    <col min="12035" max="12035" width="46.7109375" style="24" customWidth="1"/>
    <col min="12036" max="12036" width="31.28515625" style="24" customWidth="1"/>
    <col min="12037" max="12037" width="20.85546875" style="24" customWidth="1"/>
    <col min="12038" max="12038" width="38" style="24" customWidth="1"/>
    <col min="12039" max="12039" width="26.140625" style="24" customWidth="1"/>
    <col min="12040" max="12040" width="15.42578125" style="24" customWidth="1"/>
    <col min="12041" max="12041" width="20.85546875" style="24" customWidth="1"/>
    <col min="12042" max="12042" width="21" style="24" customWidth="1"/>
    <col min="12043" max="12043" width="16.5703125" style="24" customWidth="1"/>
    <col min="12044" max="12044" width="64.5703125" style="24" customWidth="1"/>
    <col min="12045" max="12045" width="9.140625" style="24"/>
    <col min="12046" max="12047" width="9.140625" style="24" customWidth="1"/>
    <col min="12048" max="12289" width="9.140625" style="24"/>
    <col min="12290" max="12290" width="8.85546875" style="24" customWidth="1"/>
    <col min="12291" max="12291" width="46.7109375" style="24" customWidth="1"/>
    <col min="12292" max="12292" width="31.28515625" style="24" customWidth="1"/>
    <col min="12293" max="12293" width="20.85546875" style="24" customWidth="1"/>
    <col min="12294" max="12294" width="38" style="24" customWidth="1"/>
    <col min="12295" max="12295" width="26.140625" style="24" customWidth="1"/>
    <col min="12296" max="12296" width="15.42578125" style="24" customWidth="1"/>
    <col min="12297" max="12297" width="20.85546875" style="24" customWidth="1"/>
    <col min="12298" max="12298" width="21" style="24" customWidth="1"/>
    <col min="12299" max="12299" width="16.5703125" style="24" customWidth="1"/>
    <col min="12300" max="12300" width="64.5703125" style="24" customWidth="1"/>
    <col min="12301" max="12301" width="9.140625" style="24"/>
    <col min="12302" max="12303" width="9.140625" style="24" customWidth="1"/>
    <col min="12304" max="12545" width="9.140625" style="24"/>
    <col min="12546" max="12546" width="8.85546875" style="24" customWidth="1"/>
    <col min="12547" max="12547" width="46.7109375" style="24" customWidth="1"/>
    <col min="12548" max="12548" width="31.28515625" style="24" customWidth="1"/>
    <col min="12549" max="12549" width="20.85546875" style="24" customWidth="1"/>
    <col min="12550" max="12550" width="38" style="24" customWidth="1"/>
    <col min="12551" max="12551" width="26.140625" style="24" customWidth="1"/>
    <col min="12552" max="12552" width="15.42578125" style="24" customWidth="1"/>
    <col min="12553" max="12553" width="20.85546875" style="24" customWidth="1"/>
    <col min="12554" max="12554" width="21" style="24" customWidth="1"/>
    <col min="12555" max="12555" width="16.5703125" style="24" customWidth="1"/>
    <col min="12556" max="12556" width="64.5703125" style="24" customWidth="1"/>
    <col min="12557" max="12557" width="9.140625" style="24"/>
    <col min="12558" max="12559" width="9.140625" style="24" customWidth="1"/>
    <col min="12560" max="12801" width="9.140625" style="24"/>
    <col min="12802" max="12802" width="8.85546875" style="24" customWidth="1"/>
    <col min="12803" max="12803" width="46.7109375" style="24" customWidth="1"/>
    <col min="12804" max="12804" width="31.28515625" style="24" customWidth="1"/>
    <col min="12805" max="12805" width="20.85546875" style="24" customWidth="1"/>
    <col min="12806" max="12806" width="38" style="24" customWidth="1"/>
    <col min="12807" max="12807" width="26.140625" style="24" customWidth="1"/>
    <col min="12808" max="12808" width="15.42578125" style="24" customWidth="1"/>
    <col min="12809" max="12809" width="20.85546875" style="24" customWidth="1"/>
    <col min="12810" max="12810" width="21" style="24" customWidth="1"/>
    <col min="12811" max="12811" width="16.5703125" style="24" customWidth="1"/>
    <col min="12812" max="12812" width="64.5703125" style="24" customWidth="1"/>
    <col min="12813" max="12813" width="9.140625" style="24"/>
    <col min="12814" max="12815" width="9.140625" style="24" customWidth="1"/>
    <col min="12816" max="13057" width="9.140625" style="24"/>
    <col min="13058" max="13058" width="8.85546875" style="24" customWidth="1"/>
    <col min="13059" max="13059" width="46.7109375" style="24" customWidth="1"/>
    <col min="13060" max="13060" width="31.28515625" style="24" customWidth="1"/>
    <col min="13061" max="13061" width="20.85546875" style="24" customWidth="1"/>
    <col min="13062" max="13062" width="38" style="24" customWidth="1"/>
    <col min="13063" max="13063" width="26.140625" style="24" customWidth="1"/>
    <col min="13064" max="13064" width="15.42578125" style="24" customWidth="1"/>
    <col min="13065" max="13065" width="20.85546875" style="24" customWidth="1"/>
    <col min="13066" max="13066" width="21" style="24" customWidth="1"/>
    <col min="13067" max="13067" width="16.5703125" style="24" customWidth="1"/>
    <col min="13068" max="13068" width="64.5703125" style="24" customWidth="1"/>
    <col min="13069" max="13069" width="9.140625" style="24"/>
    <col min="13070" max="13071" width="9.140625" style="24" customWidth="1"/>
    <col min="13072" max="13313" width="9.140625" style="24"/>
    <col min="13314" max="13314" width="8.85546875" style="24" customWidth="1"/>
    <col min="13315" max="13315" width="46.7109375" style="24" customWidth="1"/>
    <col min="13316" max="13316" width="31.28515625" style="24" customWidth="1"/>
    <col min="13317" max="13317" width="20.85546875" style="24" customWidth="1"/>
    <col min="13318" max="13318" width="38" style="24" customWidth="1"/>
    <col min="13319" max="13319" width="26.140625" style="24" customWidth="1"/>
    <col min="13320" max="13320" width="15.42578125" style="24" customWidth="1"/>
    <col min="13321" max="13321" width="20.85546875" style="24" customWidth="1"/>
    <col min="13322" max="13322" width="21" style="24" customWidth="1"/>
    <col min="13323" max="13323" width="16.5703125" style="24" customWidth="1"/>
    <col min="13324" max="13324" width="64.5703125" style="24" customWidth="1"/>
    <col min="13325" max="13325" width="9.140625" style="24"/>
    <col min="13326" max="13327" width="9.140625" style="24" customWidth="1"/>
    <col min="13328" max="13569" width="9.140625" style="24"/>
    <col min="13570" max="13570" width="8.85546875" style="24" customWidth="1"/>
    <col min="13571" max="13571" width="46.7109375" style="24" customWidth="1"/>
    <col min="13572" max="13572" width="31.28515625" style="24" customWidth="1"/>
    <col min="13573" max="13573" width="20.85546875" style="24" customWidth="1"/>
    <col min="13574" max="13574" width="38" style="24" customWidth="1"/>
    <col min="13575" max="13575" width="26.140625" style="24" customWidth="1"/>
    <col min="13576" max="13576" width="15.42578125" style="24" customWidth="1"/>
    <col min="13577" max="13577" width="20.85546875" style="24" customWidth="1"/>
    <col min="13578" max="13578" width="21" style="24" customWidth="1"/>
    <col min="13579" max="13579" width="16.5703125" style="24" customWidth="1"/>
    <col min="13580" max="13580" width="64.5703125" style="24" customWidth="1"/>
    <col min="13581" max="13581" width="9.140625" style="24"/>
    <col min="13582" max="13583" width="9.140625" style="24" customWidth="1"/>
    <col min="13584" max="13825" width="9.140625" style="24"/>
    <col min="13826" max="13826" width="8.85546875" style="24" customWidth="1"/>
    <col min="13827" max="13827" width="46.7109375" style="24" customWidth="1"/>
    <col min="13828" max="13828" width="31.28515625" style="24" customWidth="1"/>
    <col min="13829" max="13829" width="20.85546875" style="24" customWidth="1"/>
    <col min="13830" max="13830" width="38" style="24" customWidth="1"/>
    <col min="13831" max="13831" width="26.140625" style="24" customWidth="1"/>
    <col min="13832" max="13832" width="15.42578125" style="24" customWidth="1"/>
    <col min="13833" max="13833" width="20.85546875" style="24" customWidth="1"/>
    <col min="13834" max="13834" width="21" style="24" customWidth="1"/>
    <col min="13835" max="13835" width="16.5703125" style="24" customWidth="1"/>
    <col min="13836" max="13836" width="64.5703125" style="24" customWidth="1"/>
    <col min="13837" max="13837" width="9.140625" style="24"/>
    <col min="13838" max="13839" width="9.140625" style="24" customWidth="1"/>
    <col min="13840" max="14081" width="9.140625" style="24"/>
    <col min="14082" max="14082" width="8.85546875" style="24" customWidth="1"/>
    <col min="14083" max="14083" width="46.7109375" style="24" customWidth="1"/>
    <col min="14084" max="14084" width="31.28515625" style="24" customWidth="1"/>
    <col min="14085" max="14085" width="20.85546875" style="24" customWidth="1"/>
    <col min="14086" max="14086" width="38" style="24" customWidth="1"/>
    <col min="14087" max="14087" width="26.140625" style="24" customWidth="1"/>
    <col min="14088" max="14088" width="15.42578125" style="24" customWidth="1"/>
    <col min="14089" max="14089" width="20.85546875" style="24" customWidth="1"/>
    <col min="14090" max="14090" width="21" style="24" customWidth="1"/>
    <col min="14091" max="14091" width="16.5703125" style="24" customWidth="1"/>
    <col min="14092" max="14092" width="64.5703125" style="24" customWidth="1"/>
    <col min="14093" max="14093" width="9.140625" style="24"/>
    <col min="14094" max="14095" width="9.140625" style="24" customWidth="1"/>
    <col min="14096" max="14337" width="9.140625" style="24"/>
    <col min="14338" max="14338" width="8.85546875" style="24" customWidth="1"/>
    <col min="14339" max="14339" width="46.7109375" style="24" customWidth="1"/>
    <col min="14340" max="14340" width="31.28515625" style="24" customWidth="1"/>
    <col min="14341" max="14341" width="20.85546875" style="24" customWidth="1"/>
    <col min="14342" max="14342" width="38" style="24" customWidth="1"/>
    <col min="14343" max="14343" width="26.140625" style="24" customWidth="1"/>
    <col min="14344" max="14344" width="15.42578125" style="24" customWidth="1"/>
    <col min="14345" max="14345" width="20.85546875" style="24" customWidth="1"/>
    <col min="14346" max="14346" width="21" style="24" customWidth="1"/>
    <col min="14347" max="14347" width="16.5703125" style="24" customWidth="1"/>
    <col min="14348" max="14348" width="64.5703125" style="24" customWidth="1"/>
    <col min="14349" max="14349" width="9.140625" style="24"/>
    <col min="14350" max="14351" width="9.140625" style="24" customWidth="1"/>
    <col min="14352" max="14593" width="9.140625" style="24"/>
    <col min="14594" max="14594" width="8.85546875" style="24" customWidth="1"/>
    <col min="14595" max="14595" width="46.7109375" style="24" customWidth="1"/>
    <col min="14596" max="14596" width="31.28515625" style="24" customWidth="1"/>
    <col min="14597" max="14597" width="20.85546875" style="24" customWidth="1"/>
    <col min="14598" max="14598" width="38" style="24" customWidth="1"/>
    <col min="14599" max="14599" width="26.140625" style="24" customWidth="1"/>
    <col min="14600" max="14600" width="15.42578125" style="24" customWidth="1"/>
    <col min="14601" max="14601" width="20.85546875" style="24" customWidth="1"/>
    <col min="14602" max="14602" width="21" style="24" customWidth="1"/>
    <col min="14603" max="14603" width="16.5703125" style="24" customWidth="1"/>
    <col min="14604" max="14604" width="64.5703125" style="24" customWidth="1"/>
    <col min="14605" max="14605" width="9.140625" style="24"/>
    <col min="14606" max="14607" width="9.140625" style="24" customWidth="1"/>
    <col min="14608" max="14849" width="9.140625" style="24"/>
    <col min="14850" max="14850" width="8.85546875" style="24" customWidth="1"/>
    <col min="14851" max="14851" width="46.7109375" style="24" customWidth="1"/>
    <col min="14852" max="14852" width="31.28515625" style="24" customWidth="1"/>
    <col min="14853" max="14853" width="20.85546875" style="24" customWidth="1"/>
    <col min="14854" max="14854" width="38" style="24" customWidth="1"/>
    <col min="14855" max="14855" width="26.140625" style="24" customWidth="1"/>
    <col min="14856" max="14856" width="15.42578125" style="24" customWidth="1"/>
    <col min="14857" max="14857" width="20.85546875" style="24" customWidth="1"/>
    <col min="14858" max="14858" width="21" style="24" customWidth="1"/>
    <col min="14859" max="14859" width="16.5703125" style="24" customWidth="1"/>
    <col min="14860" max="14860" width="64.5703125" style="24" customWidth="1"/>
    <col min="14861" max="14861" width="9.140625" style="24"/>
    <col min="14862" max="14863" width="9.140625" style="24" customWidth="1"/>
    <col min="14864" max="15105" width="9.140625" style="24"/>
    <col min="15106" max="15106" width="8.85546875" style="24" customWidth="1"/>
    <col min="15107" max="15107" width="46.7109375" style="24" customWidth="1"/>
    <col min="15108" max="15108" width="31.28515625" style="24" customWidth="1"/>
    <col min="15109" max="15109" width="20.85546875" style="24" customWidth="1"/>
    <col min="15110" max="15110" width="38" style="24" customWidth="1"/>
    <col min="15111" max="15111" width="26.140625" style="24" customWidth="1"/>
    <col min="15112" max="15112" width="15.42578125" style="24" customWidth="1"/>
    <col min="15113" max="15113" width="20.85546875" style="24" customWidth="1"/>
    <col min="15114" max="15114" width="21" style="24" customWidth="1"/>
    <col min="15115" max="15115" width="16.5703125" style="24" customWidth="1"/>
    <col min="15116" max="15116" width="64.5703125" style="24" customWidth="1"/>
    <col min="15117" max="15117" width="9.140625" style="24"/>
    <col min="15118" max="15119" width="9.140625" style="24" customWidth="1"/>
    <col min="15120" max="15361" width="9.140625" style="24"/>
    <col min="15362" max="15362" width="8.85546875" style="24" customWidth="1"/>
    <col min="15363" max="15363" width="46.7109375" style="24" customWidth="1"/>
    <col min="15364" max="15364" width="31.28515625" style="24" customWidth="1"/>
    <col min="15365" max="15365" width="20.85546875" style="24" customWidth="1"/>
    <col min="15366" max="15366" width="38" style="24" customWidth="1"/>
    <col min="15367" max="15367" width="26.140625" style="24" customWidth="1"/>
    <col min="15368" max="15368" width="15.42578125" style="24" customWidth="1"/>
    <col min="15369" max="15369" width="20.85546875" style="24" customWidth="1"/>
    <col min="15370" max="15370" width="21" style="24" customWidth="1"/>
    <col min="15371" max="15371" width="16.5703125" style="24" customWidth="1"/>
    <col min="15372" max="15372" width="64.5703125" style="24" customWidth="1"/>
    <col min="15373" max="15373" width="9.140625" style="24"/>
    <col min="15374" max="15375" width="9.140625" style="24" customWidth="1"/>
    <col min="15376" max="15617" width="9.140625" style="24"/>
    <col min="15618" max="15618" width="8.85546875" style="24" customWidth="1"/>
    <col min="15619" max="15619" width="46.7109375" style="24" customWidth="1"/>
    <col min="15620" max="15620" width="31.28515625" style="24" customWidth="1"/>
    <col min="15621" max="15621" width="20.85546875" style="24" customWidth="1"/>
    <col min="15622" max="15622" width="38" style="24" customWidth="1"/>
    <col min="15623" max="15623" width="26.140625" style="24" customWidth="1"/>
    <col min="15624" max="15624" width="15.42578125" style="24" customWidth="1"/>
    <col min="15625" max="15625" width="20.85546875" style="24" customWidth="1"/>
    <col min="15626" max="15626" width="21" style="24" customWidth="1"/>
    <col min="15627" max="15627" width="16.5703125" style="24" customWidth="1"/>
    <col min="15628" max="15628" width="64.5703125" style="24" customWidth="1"/>
    <col min="15629" max="15629" width="9.140625" style="24"/>
    <col min="15630" max="15631" width="9.140625" style="24" customWidth="1"/>
    <col min="15632" max="15873" width="9.140625" style="24"/>
    <col min="15874" max="15874" width="8.85546875" style="24" customWidth="1"/>
    <col min="15875" max="15875" width="46.7109375" style="24" customWidth="1"/>
    <col min="15876" max="15876" width="31.28515625" style="24" customWidth="1"/>
    <col min="15877" max="15877" width="20.85546875" style="24" customWidth="1"/>
    <col min="15878" max="15878" width="38" style="24" customWidth="1"/>
    <col min="15879" max="15879" width="26.140625" style="24" customWidth="1"/>
    <col min="15880" max="15880" width="15.42578125" style="24" customWidth="1"/>
    <col min="15881" max="15881" width="20.85546875" style="24" customWidth="1"/>
    <col min="15882" max="15882" width="21" style="24" customWidth="1"/>
    <col min="15883" max="15883" width="16.5703125" style="24" customWidth="1"/>
    <col min="15884" max="15884" width="64.5703125" style="24" customWidth="1"/>
    <col min="15885" max="15885" width="9.140625" style="24"/>
    <col min="15886" max="15887" width="9.140625" style="24" customWidth="1"/>
    <col min="15888" max="16129" width="9.140625" style="24"/>
    <col min="16130" max="16130" width="8.85546875" style="24" customWidth="1"/>
    <col min="16131" max="16131" width="46.7109375" style="24" customWidth="1"/>
    <col min="16132" max="16132" width="31.28515625" style="24" customWidth="1"/>
    <col min="16133" max="16133" width="20.85546875" style="24" customWidth="1"/>
    <col min="16134" max="16134" width="38" style="24" customWidth="1"/>
    <col min="16135" max="16135" width="26.140625" style="24" customWidth="1"/>
    <col min="16136" max="16136" width="15.42578125" style="24" customWidth="1"/>
    <col min="16137" max="16137" width="20.85546875" style="24" customWidth="1"/>
    <col min="16138" max="16138" width="21" style="24" customWidth="1"/>
    <col min="16139" max="16139" width="16.5703125" style="24" customWidth="1"/>
    <col min="16140" max="16140" width="64.5703125" style="24" customWidth="1"/>
    <col min="16141" max="16141" width="9.140625" style="24"/>
    <col min="16142" max="16143" width="9.140625" style="24" customWidth="1"/>
    <col min="16144" max="16384" width="9.140625" style="24"/>
  </cols>
  <sheetData>
    <row r="1" spans="1:15" s="23" customFormat="1" ht="76.5" customHeight="1">
      <c r="A1" s="7" t="s">
        <v>6</v>
      </c>
      <c r="B1" s="7" t="s">
        <v>0</v>
      </c>
      <c r="C1" s="7" t="s">
        <v>7</v>
      </c>
      <c r="D1" s="7" t="s">
        <v>8</v>
      </c>
      <c r="E1" s="7" t="s">
        <v>9</v>
      </c>
      <c r="F1" s="5" t="s">
        <v>1</v>
      </c>
      <c r="G1" s="153" t="s">
        <v>10</v>
      </c>
      <c r="H1" s="154"/>
      <c r="I1" s="155"/>
      <c r="J1" s="156" t="s">
        <v>11</v>
      </c>
      <c r="K1" s="157"/>
      <c r="L1" s="158"/>
      <c r="M1" s="48" t="s">
        <v>67</v>
      </c>
      <c r="N1" s="48" t="s">
        <v>68</v>
      </c>
      <c r="O1" s="49" t="s">
        <v>63</v>
      </c>
    </row>
    <row r="2" spans="1:15" s="23" customFormat="1" ht="15.75" customHeight="1">
      <c r="A2" s="7"/>
      <c r="B2" s="7"/>
      <c r="C2" s="7"/>
      <c r="D2" s="7"/>
      <c r="E2" s="7"/>
      <c r="F2" s="5"/>
      <c r="G2" s="34" t="s">
        <v>3</v>
      </c>
      <c r="H2" s="34" t="s">
        <v>4</v>
      </c>
      <c r="I2" s="34" t="s">
        <v>5</v>
      </c>
      <c r="J2" s="34" t="s">
        <v>3</v>
      </c>
      <c r="K2" s="34" t="s">
        <v>4</v>
      </c>
      <c r="L2" s="34" t="s">
        <v>5</v>
      </c>
      <c r="M2" s="50"/>
      <c r="N2" s="51"/>
      <c r="O2" s="51"/>
    </row>
    <row r="3" spans="1:15" ht="40.5" customHeight="1">
      <c r="A3" s="159" t="s">
        <v>2</v>
      </c>
      <c r="B3" s="160"/>
      <c r="C3" s="160"/>
      <c r="D3" s="160"/>
      <c r="E3" s="160"/>
      <c r="F3" s="160"/>
      <c r="G3" s="160"/>
      <c r="H3" s="160"/>
      <c r="I3" s="161"/>
      <c r="J3" s="46"/>
      <c r="K3" s="46"/>
      <c r="L3" s="46"/>
      <c r="M3" s="37"/>
      <c r="N3" s="52"/>
      <c r="O3" s="52"/>
    </row>
    <row r="4" spans="1:15" s="25" customFormat="1" ht="32.25" customHeight="1">
      <c r="A4" s="151" t="s">
        <v>12</v>
      </c>
      <c r="B4" s="151"/>
      <c r="C4" s="151"/>
      <c r="D4" s="151"/>
      <c r="E4" s="30"/>
      <c r="F4" s="35"/>
      <c r="G4" s="36"/>
      <c r="H4" s="36"/>
      <c r="I4" s="36"/>
      <c r="J4" s="37">
        <f>J5+J11</f>
        <v>11990.4</v>
      </c>
      <c r="K4" s="37">
        <f>K5+K11</f>
        <v>10384.800000000001</v>
      </c>
      <c r="L4" s="37">
        <f>L5+L11</f>
        <v>10317.300000000001</v>
      </c>
      <c r="M4" s="53">
        <f>M5+M11</f>
        <v>8977.6</v>
      </c>
      <c r="N4" s="54">
        <f>M4/1353891.8*100</f>
        <v>0.6630958249396296</v>
      </c>
      <c r="O4" s="62"/>
    </row>
    <row r="5" spans="1:15" ht="78.75">
      <c r="A5" s="38" t="s">
        <v>13</v>
      </c>
      <c r="B5" s="38" t="s">
        <v>54</v>
      </c>
      <c r="C5" s="9"/>
      <c r="D5" s="39" t="s">
        <v>37</v>
      </c>
      <c r="E5" s="10" t="s">
        <v>39</v>
      </c>
      <c r="F5" s="39" t="s">
        <v>14</v>
      </c>
      <c r="G5" s="44">
        <f>J5/1267958.8*100</f>
        <v>0.79752591330254574</v>
      </c>
      <c r="H5" s="44">
        <f>K5/1222544.1*100</f>
        <v>0.69464978809353384</v>
      </c>
      <c r="I5" s="44">
        <f>L5/1230439.8*100</f>
        <v>0.68310534168351833</v>
      </c>
      <c r="J5" s="40">
        <f>J6+J7+J8+4169.8</f>
        <v>10112.299999999999</v>
      </c>
      <c r="K5" s="40">
        <f>K6+K7+K8+4169.8</f>
        <v>8492.4000000000015</v>
      </c>
      <c r="L5" s="40">
        <f>L6+L7+L8+4169.8</f>
        <v>8405.2000000000007</v>
      </c>
      <c r="M5" s="50">
        <f>M6+M7+M8+M9+M10</f>
        <v>7779.2</v>
      </c>
      <c r="N5" s="54">
        <f>M5/1353891.8*100</f>
        <v>0.57458062749179806</v>
      </c>
      <c r="O5" s="63"/>
    </row>
    <row r="6" spans="1:15" ht="167.25" customHeight="1">
      <c r="A6" s="41" t="s">
        <v>15</v>
      </c>
      <c r="B6" s="41" t="s">
        <v>16</v>
      </c>
      <c r="C6" s="7" t="s">
        <v>56</v>
      </c>
      <c r="D6" s="42" t="s">
        <v>37</v>
      </c>
      <c r="E6" s="33" t="s">
        <v>55</v>
      </c>
      <c r="F6" s="42" t="s">
        <v>14</v>
      </c>
      <c r="G6" s="44">
        <f>J6/1267958.8*100</f>
        <v>0.3763608091997942</v>
      </c>
      <c r="H6" s="44">
        <f>K6/1222544.1*100</f>
        <v>0.22814718912798318</v>
      </c>
      <c r="I6" s="44">
        <f>L6/1230439.8*100</f>
        <v>0.21146910234860739</v>
      </c>
      <c r="J6" s="43">
        <f>2285.4+500+874.4+169.9+16.3+267.8+150+94.1+25+389.2</f>
        <v>4772.1000000000004</v>
      </c>
      <c r="K6" s="43">
        <f>1500+585.8+196.6+16.3+265.5+200+25</f>
        <v>2789.2000000000003</v>
      </c>
      <c r="L6" s="43">
        <f>1500+392.5+204.1+16.3+25+200+264.1</f>
        <v>2602</v>
      </c>
      <c r="M6" s="1">
        <f>4400.3+3035.6</f>
        <v>7435.9</v>
      </c>
      <c r="N6" s="55">
        <f>M6/1353891.8*100</f>
        <v>0.54922409604667077</v>
      </c>
      <c r="O6" s="56" t="s">
        <v>73</v>
      </c>
    </row>
    <row r="7" spans="1:15" s="6" customFormat="1" ht="156.75" customHeight="1">
      <c r="A7" s="32" t="s">
        <v>17</v>
      </c>
      <c r="B7" s="33" t="s">
        <v>18</v>
      </c>
      <c r="C7" s="7" t="s">
        <v>57</v>
      </c>
      <c r="D7" s="7" t="s">
        <v>37</v>
      </c>
      <c r="E7" s="33" t="s">
        <v>39</v>
      </c>
      <c r="F7" s="33" t="s">
        <v>19</v>
      </c>
      <c r="G7" s="44">
        <f>J7/1267958.8*100</f>
        <v>9.2305838328500908E-2</v>
      </c>
      <c r="H7" s="44">
        <f>K7/1222544.1*100</f>
        <v>0.10391445183858808</v>
      </c>
      <c r="I7" s="44">
        <f>L7/1230439.8*100</f>
        <v>0.1113748108603119</v>
      </c>
      <c r="J7" s="11">
        <f>670.4+500</f>
        <v>1170.4000000000001</v>
      </c>
      <c r="K7" s="11">
        <f>770.4+500</f>
        <v>1270.4000000000001</v>
      </c>
      <c r="L7" s="11">
        <f>870.4+500</f>
        <v>1370.4</v>
      </c>
      <c r="M7" s="57">
        <f>335.2+8.1</f>
        <v>343.3</v>
      </c>
      <c r="N7" s="64">
        <f>M7/1353891.8*100</f>
        <v>2.5356531445127298E-2</v>
      </c>
      <c r="O7" s="33" t="s">
        <v>71</v>
      </c>
    </row>
    <row r="8" spans="1:15" s="6" customFormat="1" ht="97.5" customHeight="1">
      <c r="A8" s="32" t="s">
        <v>40</v>
      </c>
      <c r="B8" s="3" t="s">
        <v>53</v>
      </c>
      <c r="C8" s="7" t="s">
        <v>58</v>
      </c>
      <c r="D8" s="7" t="s">
        <v>41</v>
      </c>
      <c r="E8" s="3" t="s">
        <v>49</v>
      </c>
      <c r="F8" s="33" t="s">
        <v>42</v>
      </c>
      <c r="G8" s="5">
        <v>1</v>
      </c>
      <c r="H8" s="5">
        <v>0</v>
      </c>
      <c r="I8" s="5">
        <v>0</v>
      </c>
      <c r="J8" s="4">
        <v>0</v>
      </c>
      <c r="K8" s="4">
        <v>263</v>
      </c>
      <c r="L8" s="4">
        <v>263</v>
      </c>
      <c r="M8" s="57">
        <v>0</v>
      </c>
      <c r="N8" s="57">
        <v>0</v>
      </c>
      <c r="O8" s="45" t="s">
        <v>66</v>
      </c>
    </row>
    <row r="9" spans="1:15" s="6" customFormat="1" ht="255.75" customHeight="1">
      <c r="A9" s="32" t="s">
        <v>44</v>
      </c>
      <c r="B9" s="3" t="s">
        <v>45</v>
      </c>
      <c r="C9" s="7" t="s">
        <v>59</v>
      </c>
      <c r="D9" s="7" t="s">
        <v>37</v>
      </c>
      <c r="E9" s="47" t="s">
        <v>46</v>
      </c>
      <c r="F9" s="33" t="s">
        <v>47</v>
      </c>
      <c r="G9" s="5">
        <v>10</v>
      </c>
      <c r="H9" s="5">
        <v>15</v>
      </c>
      <c r="I9" s="5">
        <v>15</v>
      </c>
      <c r="J9" s="4">
        <v>0</v>
      </c>
      <c r="K9" s="4">
        <v>0</v>
      </c>
      <c r="L9" s="4">
        <v>0</v>
      </c>
      <c r="M9" s="2">
        <v>0</v>
      </c>
      <c r="N9" s="2">
        <v>1</v>
      </c>
      <c r="O9" s="33" t="s">
        <v>65</v>
      </c>
    </row>
    <row r="10" spans="1:15" s="6" customFormat="1" ht="103.5" customHeight="1">
      <c r="A10" s="32" t="s">
        <v>48</v>
      </c>
      <c r="B10" s="3" t="s">
        <v>50</v>
      </c>
      <c r="C10" s="7" t="s">
        <v>60</v>
      </c>
      <c r="D10" s="7" t="s">
        <v>3</v>
      </c>
      <c r="E10" s="47" t="s">
        <v>51</v>
      </c>
      <c r="F10" s="33" t="s">
        <v>52</v>
      </c>
      <c r="G10" s="5">
        <v>1</v>
      </c>
      <c r="H10" s="5">
        <v>0</v>
      </c>
      <c r="I10" s="5">
        <v>0</v>
      </c>
      <c r="J10" s="4">
        <v>0</v>
      </c>
      <c r="K10" s="4">
        <v>0</v>
      </c>
      <c r="L10" s="4">
        <v>0</v>
      </c>
      <c r="M10" s="61">
        <v>0</v>
      </c>
      <c r="N10" s="61">
        <v>0</v>
      </c>
      <c r="O10" s="32" t="s">
        <v>64</v>
      </c>
    </row>
    <row r="11" spans="1:15" s="6" customFormat="1" ht="174" customHeight="1">
      <c r="A11" s="12" t="s">
        <v>20</v>
      </c>
      <c r="B11" s="10" t="s">
        <v>21</v>
      </c>
      <c r="C11" s="9" t="s">
        <v>61</v>
      </c>
      <c r="D11" s="13" t="s">
        <v>37</v>
      </c>
      <c r="E11" s="29" t="s">
        <v>38</v>
      </c>
      <c r="F11" s="10" t="s">
        <v>22</v>
      </c>
      <c r="G11" s="2">
        <f>379.2+160+1000+38.9+110+190</f>
        <v>1878.1000000000001</v>
      </c>
      <c r="H11" s="2">
        <f>393.5+160+1000+38.9+110+190</f>
        <v>1892.4</v>
      </c>
      <c r="I11" s="2">
        <f>413.2+160+1000+38.9+110+190</f>
        <v>1912.1000000000001</v>
      </c>
      <c r="J11" s="2">
        <f>G11</f>
        <v>1878.1000000000001</v>
      </c>
      <c r="K11" s="2">
        <f>H11</f>
        <v>1892.4</v>
      </c>
      <c r="L11" s="2">
        <f>I11</f>
        <v>1912.1000000000001</v>
      </c>
      <c r="M11" s="2">
        <f>235.5+962.9</f>
        <v>1198.4000000000001</v>
      </c>
      <c r="N11" s="60">
        <f>M11</f>
        <v>1198.4000000000001</v>
      </c>
      <c r="O11" s="56" t="s">
        <v>72</v>
      </c>
    </row>
    <row r="12" spans="1:15" s="6" customFormat="1" ht="32.25" customHeight="1">
      <c r="A12" s="151" t="s">
        <v>23</v>
      </c>
      <c r="B12" s="151"/>
      <c r="C12" s="151"/>
      <c r="D12" s="151"/>
      <c r="E12" s="151"/>
      <c r="F12" s="151"/>
      <c r="G12" s="151"/>
      <c r="H12" s="152"/>
      <c r="I12" s="152"/>
      <c r="J12" s="152"/>
      <c r="K12" s="31"/>
      <c r="L12" s="31"/>
      <c r="M12" s="4">
        <v>0</v>
      </c>
      <c r="N12" s="4">
        <v>0</v>
      </c>
      <c r="O12" s="58"/>
    </row>
    <row r="13" spans="1:15" s="6" customFormat="1" ht="30.75" customHeight="1">
      <c r="A13" s="5"/>
      <c r="B13" s="14" t="s">
        <v>24</v>
      </c>
      <c r="C13" s="15"/>
      <c r="D13" s="15"/>
      <c r="E13" s="15"/>
      <c r="F13" s="15"/>
      <c r="G13" s="16"/>
      <c r="H13" s="16"/>
      <c r="I13" s="16"/>
      <c r="J13" s="17">
        <f>SUM(J14:J16)</f>
        <v>0</v>
      </c>
      <c r="K13" s="17">
        <f t="shared" ref="K13:L13" si="0">SUM(K14:K16)</f>
        <v>0</v>
      </c>
      <c r="L13" s="17">
        <f t="shared" si="0"/>
        <v>0</v>
      </c>
      <c r="M13" s="4">
        <f>M14+M15+M16</f>
        <v>2841</v>
      </c>
      <c r="N13" s="59">
        <v>0</v>
      </c>
      <c r="O13" s="58"/>
    </row>
    <row r="14" spans="1:15" s="6" customFormat="1" ht="132.75" customHeight="1">
      <c r="A14" s="18" t="s">
        <v>25</v>
      </c>
      <c r="B14" s="19" t="s">
        <v>26</v>
      </c>
      <c r="C14" s="19" t="s">
        <v>62</v>
      </c>
      <c r="D14" s="20" t="s">
        <v>37</v>
      </c>
      <c r="E14" s="20"/>
      <c r="F14" s="19" t="s">
        <v>27</v>
      </c>
      <c r="G14" s="11" t="s">
        <v>43</v>
      </c>
      <c r="H14" s="11" t="s">
        <v>43</v>
      </c>
      <c r="I14" s="11" t="s">
        <v>43</v>
      </c>
      <c r="J14" s="4">
        <v>0</v>
      </c>
      <c r="K14" s="4">
        <v>0</v>
      </c>
      <c r="L14" s="4">
        <v>0</v>
      </c>
      <c r="M14" s="4">
        <v>0</v>
      </c>
      <c r="N14" s="4">
        <v>0</v>
      </c>
      <c r="O14" s="58" t="s">
        <v>69</v>
      </c>
    </row>
    <row r="15" spans="1:15" s="6" customFormat="1" ht="183" customHeight="1">
      <c r="A15" s="18" t="s">
        <v>29</v>
      </c>
      <c r="B15" s="19" t="s">
        <v>30</v>
      </c>
      <c r="C15" s="19" t="s">
        <v>62</v>
      </c>
      <c r="D15" s="20" t="s">
        <v>37</v>
      </c>
      <c r="E15" s="20" t="s">
        <v>31</v>
      </c>
      <c r="F15" s="19" t="s">
        <v>32</v>
      </c>
      <c r="G15" s="7" t="s">
        <v>28</v>
      </c>
      <c r="H15" s="7" t="s">
        <v>28</v>
      </c>
      <c r="I15" s="7" t="s">
        <v>28</v>
      </c>
      <c r="J15" s="4">
        <v>0</v>
      </c>
      <c r="K15" s="4">
        <v>0</v>
      </c>
      <c r="L15" s="4">
        <v>0</v>
      </c>
      <c r="M15" s="4">
        <v>0</v>
      </c>
      <c r="N15" s="59">
        <v>0</v>
      </c>
      <c r="O15" s="58" t="s">
        <v>70</v>
      </c>
    </row>
    <row r="16" spans="1:15" s="6" customFormat="1" ht="160.5" customHeight="1">
      <c r="A16" s="18" t="s">
        <v>33</v>
      </c>
      <c r="B16" s="19" t="s">
        <v>34</v>
      </c>
      <c r="C16" s="19" t="s">
        <v>62</v>
      </c>
      <c r="D16" s="20" t="s">
        <v>37</v>
      </c>
      <c r="E16" s="20"/>
      <c r="F16" s="19" t="s">
        <v>35</v>
      </c>
      <c r="G16" s="21" t="s">
        <v>36</v>
      </c>
      <c r="H16" s="21" t="s">
        <v>36</v>
      </c>
      <c r="I16" s="21" t="s">
        <v>36</v>
      </c>
      <c r="J16" s="4">
        <v>0</v>
      </c>
      <c r="K16" s="4">
        <v>0</v>
      </c>
      <c r="L16" s="4">
        <v>0</v>
      </c>
      <c r="M16" s="4">
        <v>2841</v>
      </c>
      <c r="N16" s="59">
        <v>0</v>
      </c>
      <c r="O16" s="58" t="s">
        <v>168</v>
      </c>
    </row>
  </sheetData>
  <mergeCells count="5">
    <mergeCell ref="A4:D4"/>
    <mergeCell ref="A12:J12"/>
    <mergeCell ref="G1:I1"/>
    <mergeCell ref="J1:L1"/>
    <mergeCell ref="A3:I3"/>
  </mergeCells>
  <pageMargins left="0.11811023622047245" right="0.11811023622047245" top="0.15748031496062992" bottom="0.15748031496062992" header="0.31496062992125984" footer="0.31496062992125984"/>
  <pageSetup paperSize="8" scale="4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доходы</vt:lpstr>
      <vt:lpstr>расходы</vt:lpstr>
      <vt:lpstr>доходы!Заголовки_для_печати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Пачганов Сергей Александрович</dc:creator>
  <cp:lastModifiedBy>Лариса Васильевна Зорина</cp:lastModifiedBy>
  <cp:lastPrinted>2017-07-06T11:34:10Z</cp:lastPrinted>
  <dcterms:created xsi:type="dcterms:W3CDTF">2006-09-16T00:00:00Z</dcterms:created>
  <dcterms:modified xsi:type="dcterms:W3CDTF">2017-07-06T11:49:50Z</dcterms:modified>
</cp:coreProperties>
</file>