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-2019 гг.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58" i="2" l="1"/>
  <c r="H58" i="2"/>
  <c r="G58" i="2"/>
  <c r="F55" i="2"/>
  <c r="E55" i="2"/>
  <c r="E54" i="2" s="1"/>
  <c r="F53" i="2"/>
  <c r="E53" i="2"/>
  <c r="E52" i="2" s="1"/>
  <c r="F51" i="2"/>
  <c r="E51" i="2"/>
  <c r="F50" i="2"/>
  <c r="E50" i="2"/>
  <c r="F49" i="2"/>
  <c r="E49" i="2"/>
  <c r="F48" i="2"/>
  <c r="E48" i="2"/>
  <c r="F46" i="2"/>
  <c r="F45" i="2" s="1"/>
  <c r="E46" i="2"/>
  <c r="E45" i="2" s="1"/>
  <c r="F44" i="2"/>
  <c r="E44" i="2"/>
  <c r="F43" i="2"/>
  <c r="E43" i="2"/>
  <c r="F41" i="2"/>
  <c r="E41" i="2"/>
  <c r="F40" i="2"/>
  <c r="E40" i="2"/>
  <c r="F38" i="2"/>
  <c r="E38" i="2"/>
  <c r="F37" i="2"/>
  <c r="E37" i="2"/>
  <c r="F35" i="2"/>
  <c r="E35" i="2"/>
  <c r="E34" i="2" s="1"/>
  <c r="F33" i="2"/>
  <c r="E33" i="2"/>
  <c r="F32" i="2"/>
  <c r="E32" i="2"/>
  <c r="F31" i="2"/>
  <c r="E31" i="2"/>
  <c r="F30" i="2"/>
  <c r="E30" i="2"/>
  <c r="F28" i="2"/>
  <c r="E28" i="2"/>
  <c r="F27" i="2"/>
  <c r="E27" i="2"/>
  <c r="F26" i="2"/>
  <c r="E26" i="2"/>
  <c r="F25" i="2"/>
  <c r="E25" i="2"/>
  <c r="F24" i="2"/>
  <c r="E24" i="2"/>
  <c r="F23" i="2"/>
  <c r="E23" i="2"/>
  <c r="E21" i="2" s="1"/>
  <c r="F22" i="2"/>
  <c r="E22" i="2"/>
  <c r="F20" i="2"/>
  <c r="E20" i="2"/>
  <c r="F19" i="2"/>
  <c r="E19" i="2"/>
  <c r="F18" i="2"/>
  <c r="E18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36" i="2" l="1"/>
  <c r="E36" i="2"/>
  <c r="E29" i="2"/>
  <c r="F8" i="2"/>
  <c r="F47" i="2"/>
  <c r="E17" i="2"/>
  <c r="E8" i="2"/>
  <c r="F17" i="2"/>
  <c r="F21" i="2"/>
  <c r="F29" i="2"/>
  <c r="F42" i="2"/>
  <c r="F54" i="2"/>
  <c r="E47" i="2"/>
  <c r="F52" i="2"/>
  <c r="F34" i="2"/>
  <c r="E42" i="2"/>
  <c r="E58" i="2" l="1"/>
  <c r="F58" i="2"/>
</calcChain>
</file>

<file path=xl/sharedStrings.xml><?xml version="1.0" encoding="utf-8"?>
<sst xmlns="http://schemas.openxmlformats.org/spreadsheetml/2006/main" count="209" uniqueCount="126">
  <si>
    <t>Наименование</t>
  </si>
  <si>
    <t>Рз</t>
  </si>
  <si>
    <t>ПР</t>
  </si>
  <si>
    <t>1.</t>
  </si>
  <si>
    <t>Общегосударственные вопросы</t>
  </si>
  <si>
    <t>01</t>
  </si>
  <si>
    <t>00</t>
  </si>
  <si>
    <t>1.1.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</si>
  <si>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</si>
  <si>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</si>
  <si>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</si>
  <si>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</si>
  <si>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</si>
  <si>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</si>
  <si>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</si>
  <si>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</si>
  <si>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</si>
  <si>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</si>
  <si>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</si>
  <si>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</si>
  <si>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</si>
  <si>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</si>
  <si>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</si>
  <si>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Обеспечение проведения выборов и референдумов</t>
  </si>
  <si>
    <t>07</t>
  </si>
  <si>
    <t>1.7.</t>
  </si>
  <si>
    <t>Резервные фонды</t>
  </si>
  <si>
    <t>11</t>
  </si>
  <si>
    <t>1.8.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</si>
  <si>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</si>
  <si>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</si>
  <si>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</si>
  <si>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</si>
  <si>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2.1.</t>
  </si>
  <si>
    <t>Органы юстиции</t>
  </si>
  <si>
    <t>2.2.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</si>
  <si>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</si>
  <si>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</si>
  <si>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</si>
  <si>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</si>
  <si>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</si>
  <si>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 экономика</t>
  </si>
  <si>
    <t>3.1.</t>
  </si>
  <si>
    <t>Общеэкономические вопросы</t>
  </si>
  <si>
    <t>3.2.</t>
  </si>
  <si>
    <t>Сельское хозяйство и рыболовство</t>
  </si>
  <si>
    <t>3.3.</t>
  </si>
  <si>
    <t xml:space="preserve">Транспорт            </t>
  </si>
  <si>
    <t>08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</si>
  <si>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</si>
  <si>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</si>
  <si>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</si>
  <si>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</si>
  <si>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</si>
  <si>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Связь и информатика</t>
  </si>
  <si>
    <t>10</t>
  </si>
  <si>
    <t>3.6.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</si>
  <si>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</si>
  <si>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</si>
  <si>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</si>
  <si>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</si>
  <si>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</si>
  <si>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</si>
  <si>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</si>
  <si>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</si>
  <si>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</si>
  <si>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</si>
  <si>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</si>
  <si>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</si>
  <si>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</si>
  <si>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Охрана окружающей среды</t>
  </si>
  <si>
    <t>5.1.</t>
  </si>
  <si>
    <t>Другие вопросы в области охраны окружающей среды</t>
  </si>
  <si>
    <t>6.</t>
  </si>
  <si>
    <t>Образование</t>
  </si>
  <si>
    <t>6.1.</t>
  </si>
  <si>
    <t>Дошкольное образование</t>
  </si>
  <si>
    <t>6.2.</t>
  </si>
  <si>
    <t>Общее образование</t>
  </si>
  <si>
    <t>6.3.</t>
  </si>
  <si>
    <t>Молодежная политика и оздоровление детей</t>
  </si>
  <si>
    <t>6.4.</t>
  </si>
  <si>
    <t>Другие вопросы в области образования</t>
  </si>
  <si>
    <t>7.</t>
  </si>
  <si>
    <t xml:space="preserve">Культура, кинематография </t>
  </si>
  <si>
    <t>7.1.</t>
  </si>
  <si>
    <t xml:space="preserve">Культура </t>
  </si>
  <si>
    <t>7.2.</t>
  </si>
  <si>
    <t>Другие вопросы в области культуры, кинематографии"</t>
  </si>
  <si>
    <t>8.</t>
  </si>
  <si>
    <t>Здравоохранение</t>
  </si>
  <si>
    <t>Другие вопросы в области здравоохранения</t>
  </si>
  <si>
    <t>9.</t>
  </si>
  <si>
    <t>Социальная политика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</si>
  <si>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</si>
  <si>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</si>
  <si>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</si>
  <si>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</si>
  <si>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</si>
  <si>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</si>
  <si>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</si>
  <si>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</si>
  <si>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</si>
  <si>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Физическая культура и спорт</t>
  </si>
  <si>
    <t>10.1.</t>
  </si>
  <si>
    <t>Массовый спорт</t>
  </si>
  <si>
    <t>11.</t>
  </si>
  <si>
    <t xml:space="preserve">Средства массовой информации </t>
  </si>
  <si>
    <t>11.1.</t>
  </si>
  <si>
    <t>Периодическая печать и издательства</t>
  </si>
  <si>
    <t>12.</t>
  </si>
  <si>
    <t>12.1.</t>
  </si>
  <si>
    <t>ВСЕГО РАСХОДОВ</t>
  </si>
  <si>
    <t>8.1.</t>
  </si>
  <si>
    <t>Динамика и структура расходов бюджета города Урай за период 2016-2019 годы</t>
  </si>
  <si>
    <t xml:space="preserve">                                          </t>
  </si>
  <si>
    <t>№ п/п</t>
  </si>
  <si>
    <t>План на 2016 год</t>
  </si>
  <si>
    <t>Исполнено на 01.01.2017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</si>
  <si>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</si>
  <si>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</si>
  <si>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Обслуживание государственного внутреннего и муниципального долга</t>
  </si>
  <si>
    <t>Уточненный план на 2017 год (согласно решению Думы от 09.06.2017 №37)</t>
  </si>
  <si>
    <t>План на 2018 год</t>
  </si>
  <si>
    <t>План на 2019 год</t>
  </si>
  <si>
    <t>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</si>
</sst>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0.0"/>
    <numFmt numFmtId="166" formatCode="#,##0.0"/>
    <numFmt numFmtId="167" formatCode="000"/>
    <numFmt numFmtId="168" formatCode="#,##0.0;[Red]\-#,##0.0;0.0"/>
    <numFmt numFmtId="170" formatCode="0000"/>
    <numFmt numFmtId="171" formatCode="00"/>
    <numFmt numFmtId="172" formatCode="000\.000\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center"/>
    </xf>
    <xf numFmtId="168" fontId="5" fillId="0" borderId="1" xfId="1" applyNumberFormat="1" applyFont="1" applyFill="1" applyBorder="1" applyAlignment="1" applyProtection="1">
      <protection hidden="1"/>
    </xf>
    <xf numFmtId="168" fontId="5" fillId="0" borderId="0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2" fillId="0" borderId="0" xfId="1" applyNumberFormat="1" applyFont="1" applyFill="1" applyBorder="1" applyAlignment="1" applyProtection="1"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65" fontId="4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center" wrapText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 wrapText="1"/>
    </xf>
    <xf numFmtId="168" fontId="5" fillId="0" borderId="1" xfId="1" applyNumberFormat="1" applyFont="1" applyFill="1" applyBorder="1" applyAlignment="1" applyProtection="1">
      <alignment horizontal="center"/>
      <protection hidden="1"/>
    </xf>
    <xf numFmtId="167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170" fontId="5" fillId="0" borderId="1" xfId="1" applyNumberFormat="1" applyFont="1" applyFill="1" applyBorder="1" applyAlignment="1" applyProtection="1">
      <alignment horizontal="left" wrapText="1"/>
      <protection hidden="1"/>
    </xf>
    <xf numFmtId="171" fontId="5" fillId="0" borderId="1" xfId="1" applyNumberFormat="1" applyFont="1" applyFill="1" applyBorder="1" applyAlignment="1" applyProtection="1">
      <alignment horizontal="center"/>
      <protection hidden="1"/>
    </xf>
    <xf numFmtId="172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4" fillId="0" borderId="0" xfId="0" applyFont="1" applyFill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70" fontId="2" fillId="0" borderId="1" xfId="1" applyNumberFormat="1" applyFont="1" applyFill="1" applyBorder="1" applyAlignment="1" applyProtection="1">
      <alignment horizontal="left" wrapText="1"/>
      <protection hidden="1"/>
    </xf>
    <xf numFmtId="171" fontId="2" fillId="0" borderId="1" xfId="1" applyNumberFormat="1" applyFont="1" applyFill="1" applyBorder="1" applyAlignment="1" applyProtection="1">
      <alignment horizontal="center"/>
      <protection hidden="1"/>
    </xf>
    <xf numFmtId="172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" fontId="4" fillId="0" borderId="0" xfId="0" applyNumberFormat="1" applyFont="1" applyFill="1"/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dZ41\Desktop\&#1041;&#1070;&#1044;&#1046;&#1045;&#1058;%20&#1044;&#1051;&#1071;%20&#1043;&#1056;&#1040;&#1046;&#1044;&#1040;&#1053;\&#1082;%20&#1079;&#1072;&#1087;&#1088;&#1086;&#1089;&#1091;%20&#8470;20-&#1048;&#1089;&#1093;.2896%20&#1086;&#1090;%2026.06.2017\2.%20&#1055;&#1088;&#1080;&#1083;&#1086;&#1078;&#1077;&#1085;&#1080;&#1103;%20&#1087;&#1086;%20&#1080;&#1089;&#1087;&#1086;&#1083;&#1085;&#1077;&#1085;&#1080;&#1102;%20&#1073;&#1102;&#1076;&#1078;&#1077;&#1090;&#1072;%20&#1079;&#1072;%20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</sheetNames>
    <sheetDataSet>
      <sheetData sheetId="0"/>
      <sheetData sheetId="1">
        <row r="12">
          <cell r="H12">
            <v>16558.100000000002</v>
          </cell>
          <cell r="I12">
            <v>16557.2</v>
          </cell>
        </row>
        <row r="37">
          <cell r="H37">
            <v>9129.5</v>
          </cell>
          <cell r="I37">
            <v>9129.5</v>
          </cell>
        </row>
        <row r="53">
          <cell r="H53">
            <v>53.7</v>
          </cell>
          <cell r="I53">
            <v>53.7</v>
          </cell>
        </row>
        <row r="63">
          <cell r="H63">
            <v>26517.300000000003</v>
          </cell>
          <cell r="I63">
            <v>26222.100000000002</v>
          </cell>
        </row>
        <row r="81">
          <cell r="H81">
            <v>188544.69999999998</v>
          </cell>
          <cell r="I81">
            <v>186614.60000000003</v>
          </cell>
        </row>
        <row r="100">
          <cell r="H100">
            <v>29.5</v>
          </cell>
          <cell r="I100">
            <v>29.5</v>
          </cell>
        </row>
        <row r="108">
          <cell r="H108">
            <v>4453.3</v>
          </cell>
          <cell r="I108">
            <v>4453.3</v>
          </cell>
        </row>
        <row r="116">
          <cell r="H116">
            <v>14256.900000000001</v>
          </cell>
          <cell r="I116">
            <v>11484.099999999999</v>
          </cell>
        </row>
        <row r="178">
          <cell r="H178">
            <v>5920.5</v>
          </cell>
          <cell r="I178">
            <v>5920.4</v>
          </cell>
        </row>
        <row r="198">
          <cell r="H198">
            <v>23102.500000000004</v>
          </cell>
          <cell r="I198">
            <v>23066.100000000002</v>
          </cell>
        </row>
        <row r="221">
          <cell r="H221">
            <v>9159.6000000000022</v>
          </cell>
          <cell r="I221">
            <v>9134.5</v>
          </cell>
        </row>
        <row r="294">
          <cell r="H294">
            <v>8317.1</v>
          </cell>
          <cell r="I294">
            <v>8206.4000000000015</v>
          </cell>
        </row>
        <row r="320">
          <cell r="H320">
            <v>33141.9</v>
          </cell>
          <cell r="I320">
            <v>33141.9</v>
          </cell>
        </row>
        <row r="351">
          <cell r="H351">
            <v>11013.199999999999</v>
          </cell>
          <cell r="I351">
            <v>10649.099999999999</v>
          </cell>
        </row>
        <row r="361">
          <cell r="H361">
            <v>110916.7</v>
          </cell>
          <cell r="I361">
            <v>110572.59999999999</v>
          </cell>
        </row>
        <row r="362">
          <cell r="H362">
            <v>82383.399999999994</v>
          </cell>
          <cell r="I362">
            <v>82383.399999999994</v>
          </cell>
        </row>
        <row r="395">
          <cell r="H395">
            <v>1626</v>
          </cell>
          <cell r="I395">
            <v>1625.9</v>
          </cell>
        </row>
        <row r="410">
          <cell r="H410">
            <v>105715.50000000003</v>
          </cell>
          <cell r="I410">
            <v>104502.80000000002</v>
          </cell>
        </row>
        <row r="519">
          <cell r="H519">
            <v>423405.00000000006</v>
          </cell>
          <cell r="I519">
            <v>405122.19999999995</v>
          </cell>
        </row>
        <row r="559">
          <cell r="H559">
            <v>66499.200000000012</v>
          </cell>
          <cell r="I559">
            <v>66008.2</v>
          </cell>
        </row>
        <row r="605">
          <cell r="H605">
            <v>110081.1</v>
          </cell>
          <cell r="I605">
            <v>105612.5</v>
          </cell>
        </row>
        <row r="644">
          <cell r="H644">
            <v>162176.20000000001</v>
          </cell>
          <cell r="I644">
            <v>158591.6</v>
          </cell>
        </row>
        <row r="705">
          <cell r="H705">
            <v>4321.5</v>
          </cell>
          <cell r="I705">
            <v>4321.5</v>
          </cell>
        </row>
        <row r="719">
          <cell r="H719">
            <v>100804.2</v>
          </cell>
          <cell r="I719">
            <v>84469.4</v>
          </cell>
        </row>
        <row r="730">
          <cell r="H730">
            <v>183594.4</v>
          </cell>
          <cell r="I730">
            <v>182893.6</v>
          </cell>
        </row>
        <row r="797">
          <cell r="H797">
            <v>22059.199999999997</v>
          </cell>
          <cell r="I797">
            <v>22059.199999999997</v>
          </cell>
        </row>
        <row r="846">
          <cell r="H846">
            <v>431230.4</v>
          </cell>
          <cell r="I846">
            <v>431230.4</v>
          </cell>
        </row>
        <row r="863">
          <cell r="H863">
            <v>307160.60000000003</v>
          </cell>
          <cell r="I863">
            <v>293861.2</v>
          </cell>
        </row>
        <row r="974">
          <cell r="H974">
            <v>252.6</v>
          </cell>
          <cell r="I974">
            <v>252.6</v>
          </cell>
        </row>
        <row r="983">
          <cell r="H983">
            <v>11252.5</v>
          </cell>
          <cell r="I983">
            <v>10606.300000000001</v>
          </cell>
        </row>
        <row r="1003">
          <cell r="H1003">
            <v>3469.6</v>
          </cell>
          <cell r="I1003">
            <v>3469.6</v>
          </cell>
        </row>
        <row r="1011">
          <cell r="H1011">
            <v>53799.299999999996</v>
          </cell>
          <cell r="I1011">
            <v>53568</v>
          </cell>
        </row>
        <row r="1044">
          <cell r="H1044">
            <v>111542.6</v>
          </cell>
          <cell r="I1044">
            <v>107921.60000000001</v>
          </cell>
        </row>
        <row r="1063">
          <cell r="H1063">
            <v>19958</v>
          </cell>
          <cell r="I1063">
            <v>19912.800000000003</v>
          </cell>
        </row>
        <row r="1092">
          <cell r="H1092">
            <v>6306.9</v>
          </cell>
          <cell r="I1092">
            <v>4820.8999999999996</v>
          </cell>
        </row>
        <row r="1112">
          <cell r="H1112">
            <v>13813.9</v>
          </cell>
          <cell r="I1112">
            <v>13813.9</v>
          </cell>
        </row>
        <row r="1125">
          <cell r="H1125">
            <v>32127.7</v>
          </cell>
          <cell r="I1125">
            <v>31971.000000000004</v>
          </cell>
        </row>
        <row r="1149">
          <cell r="H1149">
            <v>193.7</v>
          </cell>
          <cell r="I1149">
            <v>0</v>
          </cell>
        </row>
        <row r="1156">
          <cell r="H1156">
            <v>4.4000000000000004</v>
          </cell>
          <cell r="I1156">
            <v>4.4000000000000004</v>
          </cell>
        </row>
        <row r="1165">
          <cell r="H1165">
            <v>10.6</v>
          </cell>
          <cell r="I1165">
            <v>10.6</v>
          </cell>
        </row>
        <row r="1175">
          <cell r="H1175">
            <v>67</v>
          </cell>
          <cell r="I1175">
            <v>67</v>
          </cell>
        </row>
        <row r="1196">
          <cell r="H1196">
            <v>300</v>
          </cell>
          <cell r="I1196">
            <v>300</v>
          </cell>
        </row>
        <row r="1203">
          <cell r="H1203">
            <v>55.2</v>
          </cell>
          <cell r="I1203">
            <v>55.2</v>
          </cell>
        </row>
        <row r="1212">
          <cell r="H1212">
            <v>536803.9</v>
          </cell>
          <cell r="I1212">
            <v>532282.9</v>
          </cell>
        </row>
        <row r="1256">
          <cell r="H1256">
            <v>662713.89999999991</v>
          </cell>
          <cell r="I1256">
            <v>652987.69999999995</v>
          </cell>
        </row>
        <row r="1321">
          <cell r="H1321">
            <v>14920.300000000001</v>
          </cell>
          <cell r="I1321">
            <v>14919.800000000001</v>
          </cell>
        </row>
        <row r="1357">
          <cell r="H1357">
            <v>46134.499999999993</v>
          </cell>
          <cell r="I1357">
            <v>46090.099999999991</v>
          </cell>
        </row>
        <row r="1421">
          <cell r="H1421">
            <v>27220</v>
          </cell>
          <cell r="I1421">
            <v>26140.7</v>
          </cell>
        </row>
        <row r="1429">
          <cell r="H1429">
            <v>5.9</v>
          </cell>
          <cell r="I1429">
            <v>5.9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tabSelected="1" workbookViewId="0">
      <selection activeCell="L16" sqref="L16"/>
    </sheetView>
  </sheetViews>
  <sheetFormatPr defaultColWidth="9.140625" defaultRowHeight="15" x14ac:dyDescent="0.25"/>
  <cols>
    <col min="1" max="1" width="6.85546875" style="6" customWidth="1"/>
    <col min="2" max="2" width="62.140625" style="7" customWidth="1"/>
    <col min="3" max="3" width="7.7109375" style="7" customWidth="1"/>
    <col min="4" max="4" width="7.42578125" style="7" customWidth="1"/>
    <col min="5" max="5" width="17.28515625" style="8" customWidth="1"/>
    <col min="6" max="6" width="16.140625" style="7" customWidth="1"/>
    <col min="7" max="7" width="19.140625" style="7" customWidth="1"/>
    <col min="8" max="8" width="13.28515625" style="9" customWidth="1"/>
    <col min="9" max="9" width="13.42578125" style="7" customWidth="1"/>
    <col min="10" max="10" width="9.28515625" style="7" bestFit="1" customWidth="1"/>
    <col min="11" max="11" width="11.42578125" style="7" bestFit="1" customWidth="1"/>
    <col min="12" max="12" width="9.42578125" style="7" bestFit="1" customWidth="1"/>
    <col min="13" max="14" width="9.28515625" style="7" bestFit="1" customWidth="1"/>
    <col min="15" max="251" width="9.140625" style="7"/>
    <col min="252" max="252" width="4.140625" style="7" customWidth="1"/>
    <col min="253" max="253" width="46.5703125" style="7" customWidth="1"/>
    <col min="254" max="254" width="4.85546875" style="7" customWidth="1"/>
    <col min="255" max="255" width="4.28515625" style="7" customWidth="1"/>
    <col min="256" max="256" width="11.5703125" style="7" customWidth="1"/>
    <col min="257" max="257" width="12" style="7" customWidth="1"/>
    <col min="258" max="258" width="11.7109375" style="7" customWidth="1"/>
    <col min="259" max="259" width="11.140625" style="7" customWidth="1"/>
    <col min="260" max="260" width="12.85546875" style="7" customWidth="1"/>
    <col min="261" max="263" width="9.28515625" style="7" bestFit="1" customWidth="1"/>
    <col min="264" max="264" width="13.28515625" style="7" customWidth="1"/>
    <col min="265" max="267" width="9.140625" style="7"/>
    <col min="268" max="268" width="9.28515625" style="7" bestFit="1" customWidth="1"/>
    <col min="269" max="507" width="9.140625" style="7"/>
    <col min="508" max="508" width="4.140625" style="7" customWidth="1"/>
    <col min="509" max="509" width="46.5703125" style="7" customWidth="1"/>
    <col min="510" max="510" width="4.85546875" style="7" customWidth="1"/>
    <col min="511" max="511" width="4.28515625" style="7" customWidth="1"/>
    <col min="512" max="512" width="11.5703125" style="7" customWidth="1"/>
    <col min="513" max="513" width="12" style="7" customWidth="1"/>
    <col min="514" max="514" width="11.7109375" style="7" customWidth="1"/>
    <col min="515" max="515" width="11.140625" style="7" customWidth="1"/>
    <col min="516" max="516" width="12.85546875" style="7" customWidth="1"/>
    <col min="517" max="519" width="9.28515625" style="7" bestFit="1" customWidth="1"/>
    <col min="520" max="520" width="13.28515625" style="7" customWidth="1"/>
    <col min="521" max="523" width="9.140625" style="7"/>
    <col min="524" max="524" width="9.28515625" style="7" bestFit="1" customWidth="1"/>
    <col min="525" max="763" width="9.140625" style="7"/>
    <col min="764" max="764" width="4.140625" style="7" customWidth="1"/>
    <col min="765" max="765" width="46.5703125" style="7" customWidth="1"/>
    <col min="766" max="766" width="4.85546875" style="7" customWidth="1"/>
    <col min="767" max="767" width="4.28515625" style="7" customWidth="1"/>
    <col min="768" max="768" width="11.5703125" style="7" customWidth="1"/>
    <col min="769" max="769" width="12" style="7" customWidth="1"/>
    <col min="770" max="770" width="11.7109375" style="7" customWidth="1"/>
    <col min="771" max="771" width="11.140625" style="7" customWidth="1"/>
    <col min="772" max="772" width="12.85546875" style="7" customWidth="1"/>
    <col min="773" max="775" width="9.28515625" style="7" bestFit="1" customWidth="1"/>
    <col min="776" max="776" width="13.28515625" style="7" customWidth="1"/>
    <col min="777" max="779" width="9.140625" style="7"/>
    <col min="780" max="780" width="9.28515625" style="7" bestFit="1" customWidth="1"/>
    <col min="781" max="1019" width="9.140625" style="7"/>
    <col min="1020" max="1020" width="4.140625" style="7" customWidth="1"/>
    <col min="1021" max="1021" width="46.5703125" style="7" customWidth="1"/>
    <col min="1022" max="1022" width="4.85546875" style="7" customWidth="1"/>
    <col min="1023" max="1023" width="4.28515625" style="7" customWidth="1"/>
    <col min="1024" max="1024" width="11.5703125" style="7" customWidth="1"/>
    <col min="1025" max="1025" width="12" style="7" customWidth="1"/>
    <col min="1026" max="1026" width="11.7109375" style="7" customWidth="1"/>
    <col min="1027" max="1027" width="11.140625" style="7" customWidth="1"/>
    <col min="1028" max="1028" width="12.85546875" style="7" customWidth="1"/>
    <col min="1029" max="1031" width="9.28515625" style="7" bestFit="1" customWidth="1"/>
    <col min="1032" max="1032" width="13.28515625" style="7" customWidth="1"/>
    <col min="1033" max="1035" width="9.140625" style="7"/>
    <col min="1036" max="1036" width="9.28515625" style="7" bestFit="1" customWidth="1"/>
    <col min="1037" max="1275" width="9.140625" style="7"/>
    <col min="1276" max="1276" width="4.140625" style="7" customWidth="1"/>
    <col min="1277" max="1277" width="46.5703125" style="7" customWidth="1"/>
    <col min="1278" max="1278" width="4.85546875" style="7" customWidth="1"/>
    <col min="1279" max="1279" width="4.28515625" style="7" customWidth="1"/>
    <col min="1280" max="1280" width="11.5703125" style="7" customWidth="1"/>
    <col min="1281" max="1281" width="12" style="7" customWidth="1"/>
    <col min="1282" max="1282" width="11.7109375" style="7" customWidth="1"/>
    <col min="1283" max="1283" width="11.140625" style="7" customWidth="1"/>
    <col min="1284" max="1284" width="12.85546875" style="7" customWidth="1"/>
    <col min="1285" max="1287" width="9.28515625" style="7" bestFit="1" customWidth="1"/>
    <col min="1288" max="1288" width="13.28515625" style="7" customWidth="1"/>
    <col min="1289" max="1291" width="9.140625" style="7"/>
    <col min="1292" max="1292" width="9.28515625" style="7" bestFit="1" customWidth="1"/>
    <col min="1293" max="1531" width="9.140625" style="7"/>
    <col min="1532" max="1532" width="4.140625" style="7" customWidth="1"/>
    <col min="1533" max="1533" width="46.5703125" style="7" customWidth="1"/>
    <col min="1534" max="1534" width="4.85546875" style="7" customWidth="1"/>
    <col min="1535" max="1535" width="4.28515625" style="7" customWidth="1"/>
    <col min="1536" max="1536" width="11.5703125" style="7" customWidth="1"/>
    <col min="1537" max="1537" width="12" style="7" customWidth="1"/>
    <col min="1538" max="1538" width="11.7109375" style="7" customWidth="1"/>
    <col min="1539" max="1539" width="11.140625" style="7" customWidth="1"/>
    <col min="1540" max="1540" width="12.85546875" style="7" customWidth="1"/>
    <col min="1541" max="1543" width="9.28515625" style="7" bestFit="1" customWidth="1"/>
    <col min="1544" max="1544" width="13.28515625" style="7" customWidth="1"/>
    <col min="1545" max="1547" width="9.140625" style="7"/>
    <col min="1548" max="1548" width="9.28515625" style="7" bestFit="1" customWidth="1"/>
    <col min="1549" max="1787" width="9.140625" style="7"/>
    <col min="1788" max="1788" width="4.140625" style="7" customWidth="1"/>
    <col min="1789" max="1789" width="46.5703125" style="7" customWidth="1"/>
    <col min="1790" max="1790" width="4.85546875" style="7" customWidth="1"/>
    <col min="1791" max="1791" width="4.28515625" style="7" customWidth="1"/>
    <col min="1792" max="1792" width="11.5703125" style="7" customWidth="1"/>
    <col min="1793" max="1793" width="12" style="7" customWidth="1"/>
    <col min="1794" max="1794" width="11.7109375" style="7" customWidth="1"/>
    <col min="1795" max="1795" width="11.140625" style="7" customWidth="1"/>
    <col min="1796" max="1796" width="12.85546875" style="7" customWidth="1"/>
    <col min="1797" max="1799" width="9.28515625" style="7" bestFit="1" customWidth="1"/>
    <col min="1800" max="1800" width="13.28515625" style="7" customWidth="1"/>
    <col min="1801" max="1803" width="9.140625" style="7"/>
    <col min="1804" max="1804" width="9.28515625" style="7" bestFit="1" customWidth="1"/>
    <col min="1805" max="2043" width="9.140625" style="7"/>
    <col min="2044" max="2044" width="4.140625" style="7" customWidth="1"/>
    <col min="2045" max="2045" width="46.5703125" style="7" customWidth="1"/>
    <col min="2046" max="2046" width="4.85546875" style="7" customWidth="1"/>
    <col min="2047" max="2047" width="4.28515625" style="7" customWidth="1"/>
    <col min="2048" max="2048" width="11.5703125" style="7" customWidth="1"/>
    <col min="2049" max="2049" width="12" style="7" customWidth="1"/>
    <col min="2050" max="2050" width="11.7109375" style="7" customWidth="1"/>
    <col min="2051" max="2051" width="11.140625" style="7" customWidth="1"/>
    <col min="2052" max="2052" width="12.85546875" style="7" customWidth="1"/>
    <col min="2053" max="2055" width="9.28515625" style="7" bestFit="1" customWidth="1"/>
    <col min="2056" max="2056" width="13.28515625" style="7" customWidth="1"/>
    <col min="2057" max="2059" width="9.140625" style="7"/>
    <col min="2060" max="2060" width="9.28515625" style="7" bestFit="1" customWidth="1"/>
    <col min="2061" max="2299" width="9.140625" style="7"/>
    <col min="2300" max="2300" width="4.140625" style="7" customWidth="1"/>
    <col min="2301" max="2301" width="46.5703125" style="7" customWidth="1"/>
    <col min="2302" max="2302" width="4.85546875" style="7" customWidth="1"/>
    <col min="2303" max="2303" width="4.28515625" style="7" customWidth="1"/>
    <col min="2304" max="2304" width="11.5703125" style="7" customWidth="1"/>
    <col min="2305" max="2305" width="12" style="7" customWidth="1"/>
    <col min="2306" max="2306" width="11.7109375" style="7" customWidth="1"/>
    <col min="2307" max="2307" width="11.140625" style="7" customWidth="1"/>
    <col min="2308" max="2308" width="12.85546875" style="7" customWidth="1"/>
    <col min="2309" max="2311" width="9.28515625" style="7" bestFit="1" customWidth="1"/>
    <col min="2312" max="2312" width="13.28515625" style="7" customWidth="1"/>
    <col min="2313" max="2315" width="9.140625" style="7"/>
    <col min="2316" max="2316" width="9.28515625" style="7" bestFit="1" customWidth="1"/>
    <col min="2317" max="2555" width="9.140625" style="7"/>
    <col min="2556" max="2556" width="4.140625" style="7" customWidth="1"/>
    <col min="2557" max="2557" width="46.5703125" style="7" customWidth="1"/>
    <col min="2558" max="2558" width="4.85546875" style="7" customWidth="1"/>
    <col min="2559" max="2559" width="4.28515625" style="7" customWidth="1"/>
    <col min="2560" max="2560" width="11.5703125" style="7" customWidth="1"/>
    <col min="2561" max="2561" width="12" style="7" customWidth="1"/>
    <col min="2562" max="2562" width="11.7109375" style="7" customWidth="1"/>
    <col min="2563" max="2563" width="11.140625" style="7" customWidth="1"/>
    <col min="2564" max="2564" width="12.85546875" style="7" customWidth="1"/>
    <col min="2565" max="2567" width="9.28515625" style="7" bestFit="1" customWidth="1"/>
    <col min="2568" max="2568" width="13.28515625" style="7" customWidth="1"/>
    <col min="2569" max="2571" width="9.140625" style="7"/>
    <col min="2572" max="2572" width="9.28515625" style="7" bestFit="1" customWidth="1"/>
    <col min="2573" max="2811" width="9.140625" style="7"/>
    <col min="2812" max="2812" width="4.140625" style="7" customWidth="1"/>
    <col min="2813" max="2813" width="46.5703125" style="7" customWidth="1"/>
    <col min="2814" max="2814" width="4.85546875" style="7" customWidth="1"/>
    <col min="2815" max="2815" width="4.28515625" style="7" customWidth="1"/>
    <col min="2816" max="2816" width="11.5703125" style="7" customWidth="1"/>
    <col min="2817" max="2817" width="12" style="7" customWidth="1"/>
    <col min="2818" max="2818" width="11.7109375" style="7" customWidth="1"/>
    <col min="2819" max="2819" width="11.140625" style="7" customWidth="1"/>
    <col min="2820" max="2820" width="12.85546875" style="7" customWidth="1"/>
    <col min="2821" max="2823" width="9.28515625" style="7" bestFit="1" customWidth="1"/>
    <col min="2824" max="2824" width="13.28515625" style="7" customWidth="1"/>
    <col min="2825" max="2827" width="9.140625" style="7"/>
    <col min="2828" max="2828" width="9.28515625" style="7" bestFit="1" customWidth="1"/>
    <col min="2829" max="3067" width="9.140625" style="7"/>
    <col min="3068" max="3068" width="4.140625" style="7" customWidth="1"/>
    <col min="3069" max="3069" width="46.5703125" style="7" customWidth="1"/>
    <col min="3070" max="3070" width="4.85546875" style="7" customWidth="1"/>
    <col min="3071" max="3071" width="4.28515625" style="7" customWidth="1"/>
    <col min="3072" max="3072" width="11.5703125" style="7" customWidth="1"/>
    <col min="3073" max="3073" width="12" style="7" customWidth="1"/>
    <col min="3074" max="3074" width="11.7109375" style="7" customWidth="1"/>
    <col min="3075" max="3075" width="11.140625" style="7" customWidth="1"/>
    <col min="3076" max="3076" width="12.85546875" style="7" customWidth="1"/>
    <col min="3077" max="3079" width="9.28515625" style="7" bestFit="1" customWidth="1"/>
    <col min="3080" max="3080" width="13.28515625" style="7" customWidth="1"/>
    <col min="3081" max="3083" width="9.140625" style="7"/>
    <col min="3084" max="3084" width="9.28515625" style="7" bestFit="1" customWidth="1"/>
    <col min="3085" max="3323" width="9.140625" style="7"/>
    <col min="3324" max="3324" width="4.140625" style="7" customWidth="1"/>
    <col min="3325" max="3325" width="46.5703125" style="7" customWidth="1"/>
    <col min="3326" max="3326" width="4.85546875" style="7" customWidth="1"/>
    <col min="3327" max="3327" width="4.28515625" style="7" customWidth="1"/>
    <col min="3328" max="3328" width="11.5703125" style="7" customWidth="1"/>
    <col min="3329" max="3329" width="12" style="7" customWidth="1"/>
    <col min="3330" max="3330" width="11.7109375" style="7" customWidth="1"/>
    <col min="3331" max="3331" width="11.140625" style="7" customWidth="1"/>
    <col min="3332" max="3332" width="12.85546875" style="7" customWidth="1"/>
    <col min="3333" max="3335" width="9.28515625" style="7" bestFit="1" customWidth="1"/>
    <col min="3336" max="3336" width="13.28515625" style="7" customWidth="1"/>
    <col min="3337" max="3339" width="9.140625" style="7"/>
    <col min="3340" max="3340" width="9.28515625" style="7" bestFit="1" customWidth="1"/>
    <col min="3341" max="3579" width="9.140625" style="7"/>
    <col min="3580" max="3580" width="4.140625" style="7" customWidth="1"/>
    <col min="3581" max="3581" width="46.5703125" style="7" customWidth="1"/>
    <col min="3582" max="3582" width="4.85546875" style="7" customWidth="1"/>
    <col min="3583" max="3583" width="4.28515625" style="7" customWidth="1"/>
    <col min="3584" max="3584" width="11.5703125" style="7" customWidth="1"/>
    <col min="3585" max="3585" width="12" style="7" customWidth="1"/>
    <col min="3586" max="3586" width="11.7109375" style="7" customWidth="1"/>
    <col min="3587" max="3587" width="11.140625" style="7" customWidth="1"/>
    <col min="3588" max="3588" width="12.85546875" style="7" customWidth="1"/>
    <col min="3589" max="3591" width="9.28515625" style="7" bestFit="1" customWidth="1"/>
    <col min="3592" max="3592" width="13.28515625" style="7" customWidth="1"/>
    <col min="3593" max="3595" width="9.140625" style="7"/>
    <col min="3596" max="3596" width="9.28515625" style="7" bestFit="1" customWidth="1"/>
    <col min="3597" max="3835" width="9.140625" style="7"/>
    <col min="3836" max="3836" width="4.140625" style="7" customWidth="1"/>
    <col min="3837" max="3837" width="46.5703125" style="7" customWidth="1"/>
    <col min="3838" max="3838" width="4.85546875" style="7" customWidth="1"/>
    <col min="3839" max="3839" width="4.28515625" style="7" customWidth="1"/>
    <col min="3840" max="3840" width="11.5703125" style="7" customWidth="1"/>
    <col min="3841" max="3841" width="12" style="7" customWidth="1"/>
    <col min="3842" max="3842" width="11.7109375" style="7" customWidth="1"/>
    <col min="3843" max="3843" width="11.140625" style="7" customWidth="1"/>
    <col min="3844" max="3844" width="12.85546875" style="7" customWidth="1"/>
    <col min="3845" max="3847" width="9.28515625" style="7" bestFit="1" customWidth="1"/>
    <col min="3848" max="3848" width="13.28515625" style="7" customWidth="1"/>
    <col min="3849" max="3851" width="9.140625" style="7"/>
    <col min="3852" max="3852" width="9.28515625" style="7" bestFit="1" customWidth="1"/>
    <col min="3853" max="4091" width="9.140625" style="7"/>
    <col min="4092" max="4092" width="4.140625" style="7" customWidth="1"/>
    <col min="4093" max="4093" width="46.5703125" style="7" customWidth="1"/>
    <col min="4094" max="4094" width="4.85546875" style="7" customWidth="1"/>
    <col min="4095" max="4095" width="4.28515625" style="7" customWidth="1"/>
    <col min="4096" max="4096" width="11.5703125" style="7" customWidth="1"/>
    <col min="4097" max="4097" width="12" style="7" customWidth="1"/>
    <col min="4098" max="4098" width="11.7109375" style="7" customWidth="1"/>
    <col min="4099" max="4099" width="11.140625" style="7" customWidth="1"/>
    <col min="4100" max="4100" width="12.85546875" style="7" customWidth="1"/>
    <col min="4101" max="4103" width="9.28515625" style="7" bestFit="1" customWidth="1"/>
    <col min="4104" max="4104" width="13.28515625" style="7" customWidth="1"/>
    <col min="4105" max="4107" width="9.140625" style="7"/>
    <col min="4108" max="4108" width="9.28515625" style="7" bestFit="1" customWidth="1"/>
    <col min="4109" max="4347" width="9.140625" style="7"/>
    <col min="4348" max="4348" width="4.140625" style="7" customWidth="1"/>
    <col min="4349" max="4349" width="46.5703125" style="7" customWidth="1"/>
    <col min="4350" max="4350" width="4.85546875" style="7" customWidth="1"/>
    <col min="4351" max="4351" width="4.28515625" style="7" customWidth="1"/>
    <col min="4352" max="4352" width="11.5703125" style="7" customWidth="1"/>
    <col min="4353" max="4353" width="12" style="7" customWidth="1"/>
    <col min="4354" max="4354" width="11.7109375" style="7" customWidth="1"/>
    <col min="4355" max="4355" width="11.140625" style="7" customWidth="1"/>
    <col min="4356" max="4356" width="12.85546875" style="7" customWidth="1"/>
    <col min="4357" max="4359" width="9.28515625" style="7" bestFit="1" customWidth="1"/>
    <col min="4360" max="4360" width="13.28515625" style="7" customWidth="1"/>
    <col min="4361" max="4363" width="9.140625" style="7"/>
    <col min="4364" max="4364" width="9.28515625" style="7" bestFit="1" customWidth="1"/>
    <col min="4365" max="4603" width="9.140625" style="7"/>
    <col min="4604" max="4604" width="4.140625" style="7" customWidth="1"/>
    <col min="4605" max="4605" width="46.5703125" style="7" customWidth="1"/>
    <col min="4606" max="4606" width="4.85546875" style="7" customWidth="1"/>
    <col min="4607" max="4607" width="4.28515625" style="7" customWidth="1"/>
    <col min="4608" max="4608" width="11.5703125" style="7" customWidth="1"/>
    <col min="4609" max="4609" width="12" style="7" customWidth="1"/>
    <col min="4610" max="4610" width="11.7109375" style="7" customWidth="1"/>
    <col min="4611" max="4611" width="11.140625" style="7" customWidth="1"/>
    <col min="4612" max="4612" width="12.85546875" style="7" customWidth="1"/>
    <col min="4613" max="4615" width="9.28515625" style="7" bestFit="1" customWidth="1"/>
    <col min="4616" max="4616" width="13.28515625" style="7" customWidth="1"/>
    <col min="4617" max="4619" width="9.140625" style="7"/>
    <col min="4620" max="4620" width="9.28515625" style="7" bestFit="1" customWidth="1"/>
    <col min="4621" max="4859" width="9.140625" style="7"/>
    <col min="4860" max="4860" width="4.140625" style="7" customWidth="1"/>
    <col min="4861" max="4861" width="46.5703125" style="7" customWidth="1"/>
    <col min="4862" max="4862" width="4.85546875" style="7" customWidth="1"/>
    <col min="4863" max="4863" width="4.28515625" style="7" customWidth="1"/>
    <col min="4864" max="4864" width="11.5703125" style="7" customWidth="1"/>
    <col min="4865" max="4865" width="12" style="7" customWidth="1"/>
    <col min="4866" max="4866" width="11.7109375" style="7" customWidth="1"/>
    <col min="4867" max="4867" width="11.140625" style="7" customWidth="1"/>
    <col min="4868" max="4868" width="12.85546875" style="7" customWidth="1"/>
    <col min="4869" max="4871" width="9.28515625" style="7" bestFit="1" customWidth="1"/>
    <col min="4872" max="4872" width="13.28515625" style="7" customWidth="1"/>
    <col min="4873" max="4875" width="9.140625" style="7"/>
    <col min="4876" max="4876" width="9.28515625" style="7" bestFit="1" customWidth="1"/>
    <col min="4877" max="5115" width="9.140625" style="7"/>
    <col min="5116" max="5116" width="4.140625" style="7" customWidth="1"/>
    <col min="5117" max="5117" width="46.5703125" style="7" customWidth="1"/>
    <col min="5118" max="5118" width="4.85546875" style="7" customWidth="1"/>
    <col min="5119" max="5119" width="4.28515625" style="7" customWidth="1"/>
    <col min="5120" max="5120" width="11.5703125" style="7" customWidth="1"/>
    <col min="5121" max="5121" width="12" style="7" customWidth="1"/>
    <col min="5122" max="5122" width="11.7109375" style="7" customWidth="1"/>
    <col min="5123" max="5123" width="11.140625" style="7" customWidth="1"/>
    <col min="5124" max="5124" width="12.85546875" style="7" customWidth="1"/>
    <col min="5125" max="5127" width="9.28515625" style="7" bestFit="1" customWidth="1"/>
    <col min="5128" max="5128" width="13.28515625" style="7" customWidth="1"/>
    <col min="5129" max="5131" width="9.140625" style="7"/>
    <col min="5132" max="5132" width="9.28515625" style="7" bestFit="1" customWidth="1"/>
    <col min="5133" max="5371" width="9.140625" style="7"/>
    <col min="5372" max="5372" width="4.140625" style="7" customWidth="1"/>
    <col min="5373" max="5373" width="46.5703125" style="7" customWidth="1"/>
    <col min="5374" max="5374" width="4.85546875" style="7" customWidth="1"/>
    <col min="5375" max="5375" width="4.28515625" style="7" customWidth="1"/>
    <col min="5376" max="5376" width="11.5703125" style="7" customWidth="1"/>
    <col min="5377" max="5377" width="12" style="7" customWidth="1"/>
    <col min="5378" max="5378" width="11.7109375" style="7" customWidth="1"/>
    <col min="5379" max="5379" width="11.140625" style="7" customWidth="1"/>
    <col min="5380" max="5380" width="12.85546875" style="7" customWidth="1"/>
    <col min="5381" max="5383" width="9.28515625" style="7" bestFit="1" customWidth="1"/>
    <col min="5384" max="5384" width="13.28515625" style="7" customWidth="1"/>
    <col min="5385" max="5387" width="9.140625" style="7"/>
    <col min="5388" max="5388" width="9.28515625" style="7" bestFit="1" customWidth="1"/>
    <col min="5389" max="5627" width="9.140625" style="7"/>
    <col min="5628" max="5628" width="4.140625" style="7" customWidth="1"/>
    <col min="5629" max="5629" width="46.5703125" style="7" customWidth="1"/>
    <col min="5630" max="5630" width="4.85546875" style="7" customWidth="1"/>
    <col min="5631" max="5631" width="4.28515625" style="7" customWidth="1"/>
    <col min="5632" max="5632" width="11.5703125" style="7" customWidth="1"/>
    <col min="5633" max="5633" width="12" style="7" customWidth="1"/>
    <col min="5634" max="5634" width="11.7109375" style="7" customWidth="1"/>
    <col min="5635" max="5635" width="11.140625" style="7" customWidth="1"/>
    <col min="5636" max="5636" width="12.85546875" style="7" customWidth="1"/>
    <col min="5637" max="5639" width="9.28515625" style="7" bestFit="1" customWidth="1"/>
    <col min="5640" max="5640" width="13.28515625" style="7" customWidth="1"/>
    <col min="5641" max="5643" width="9.140625" style="7"/>
    <col min="5644" max="5644" width="9.28515625" style="7" bestFit="1" customWidth="1"/>
    <col min="5645" max="5883" width="9.140625" style="7"/>
    <col min="5884" max="5884" width="4.140625" style="7" customWidth="1"/>
    <col min="5885" max="5885" width="46.5703125" style="7" customWidth="1"/>
    <col min="5886" max="5886" width="4.85546875" style="7" customWidth="1"/>
    <col min="5887" max="5887" width="4.28515625" style="7" customWidth="1"/>
    <col min="5888" max="5888" width="11.5703125" style="7" customWidth="1"/>
    <col min="5889" max="5889" width="12" style="7" customWidth="1"/>
    <col min="5890" max="5890" width="11.7109375" style="7" customWidth="1"/>
    <col min="5891" max="5891" width="11.140625" style="7" customWidth="1"/>
    <col min="5892" max="5892" width="12.85546875" style="7" customWidth="1"/>
    <col min="5893" max="5895" width="9.28515625" style="7" bestFit="1" customWidth="1"/>
    <col min="5896" max="5896" width="13.28515625" style="7" customWidth="1"/>
    <col min="5897" max="5899" width="9.140625" style="7"/>
    <col min="5900" max="5900" width="9.28515625" style="7" bestFit="1" customWidth="1"/>
    <col min="5901" max="6139" width="9.140625" style="7"/>
    <col min="6140" max="6140" width="4.140625" style="7" customWidth="1"/>
    <col min="6141" max="6141" width="46.5703125" style="7" customWidth="1"/>
    <col min="6142" max="6142" width="4.85546875" style="7" customWidth="1"/>
    <col min="6143" max="6143" width="4.28515625" style="7" customWidth="1"/>
    <col min="6144" max="6144" width="11.5703125" style="7" customWidth="1"/>
    <col min="6145" max="6145" width="12" style="7" customWidth="1"/>
    <col min="6146" max="6146" width="11.7109375" style="7" customWidth="1"/>
    <col min="6147" max="6147" width="11.140625" style="7" customWidth="1"/>
    <col min="6148" max="6148" width="12.85546875" style="7" customWidth="1"/>
    <col min="6149" max="6151" width="9.28515625" style="7" bestFit="1" customWidth="1"/>
    <col min="6152" max="6152" width="13.28515625" style="7" customWidth="1"/>
    <col min="6153" max="6155" width="9.140625" style="7"/>
    <col min="6156" max="6156" width="9.28515625" style="7" bestFit="1" customWidth="1"/>
    <col min="6157" max="6395" width="9.140625" style="7"/>
    <col min="6396" max="6396" width="4.140625" style="7" customWidth="1"/>
    <col min="6397" max="6397" width="46.5703125" style="7" customWidth="1"/>
    <col min="6398" max="6398" width="4.85546875" style="7" customWidth="1"/>
    <col min="6399" max="6399" width="4.28515625" style="7" customWidth="1"/>
    <col min="6400" max="6400" width="11.5703125" style="7" customWidth="1"/>
    <col min="6401" max="6401" width="12" style="7" customWidth="1"/>
    <col min="6402" max="6402" width="11.7109375" style="7" customWidth="1"/>
    <col min="6403" max="6403" width="11.140625" style="7" customWidth="1"/>
    <col min="6404" max="6404" width="12.85546875" style="7" customWidth="1"/>
    <col min="6405" max="6407" width="9.28515625" style="7" bestFit="1" customWidth="1"/>
    <col min="6408" max="6408" width="13.28515625" style="7" customWidth="1"/>
    <col min="6409" max="6411" width="9.140625" style="7"/>
    <col min="6412" max="6412" width="9.28515625" style="7" bestFit="1" customWidth="1"/>
    <col min="6413" max="6651" width="9.140625" style="7"/>
    <col min="6652" max="6652" width="4.140625" style="7" customWidth="1"/>
    <col min="6653" max="6653" width="46.5703125" style="7" customWidth="1"/>
    <col min="6654" max="6654" width="4.85546875" style="7" customWidth="1"/>
    <col min="6655" max="6655" width="4.28515625" style="7" customWidth="1"/>
    <col min="6656" max="6656" width="11.5703125" style="7" customWidth="1"/>
    <col min="6657" max="6657" width="12" style="7" customWidth="1"/>
    <col min="6658" max="6658" width="11.7109375" style="7" customWidth="1"/>
    <col min="6659" max="6659" width="11.140625" style="7" customWidth="1"/>
    <col min="6660" max="6660" width="12.85546875" style="7" customWidth="1"/>
    <col min="6661" max="6663" width="9.28515625" style="7" bestFit="1" customWidth="1"/>
    <col min="6664" max="6664" width="13.28515625" style="7" customWidth="1"/>
    <col min="6665" max="6667" width="9.140625" style="7"/>
    <col min="6668" max="6668" width="9.28515625" style="7" bestFit="1" customWidth="1"/>
    <col min="6669" max="6907" width="9.140625" style="7"/>
    <col min="6908" max="6908" width="4.140625" style="7" customWidth="1"/>
    <col min="6909" max="6909" width="46.5703125" style="7" customWidth="1"/>
    <col min="6910" max="6910" width="4.85546875" style="7" customWidth="1"/>
    <col min="6911" max="6911" width="4.28515625" style="7" customWidth="1"/>
    <col min="6912" max="6912" width="11.5703125" style="7" customWidth="1"/>
    <col min="6913" max="6913" width="12" style="7" customWidth="1"/>
    <col min="6914" max="6914" width="11.7109375" style="7" customWidth="1"/>
    <col min="6915" max="6915" width="11.140625" style="7" customWidth="1"/>
    <col min="6916" max="6916" width="12.85546875" style="7" customWidth="1"/>
    <col min="6917" max="6919" width="9.28515625" style="7" bestFit="1" customWidth="1"/>
    <col min="6920" max="6920" width="13.28515625" style="7" customWidth="1"/>
    <col min="6921" max="6923" width="9.140625" style="7"/>
    <col min="6924" max="6924" width="9.28515625" style="7" bestFit="1" customWidth="1"/>
    <col min="6925" max="7163" width="9.140625" style="7"/>
    <col min="7164" max="7164" width="4.140625" style="7" customWidth="1"/>
    <col min="7165" max="7165" width="46.5703125" style="7" customWidth="1"/>
    <col min="7166" max="7166" width="4.85546875" style="7" customWidth="1"/>
    <col min="7167" max="7167" width="4.28515625" style="7" customWidth="1"/>
    <col min="7168" max="7168" width="11.5703125" style="7" customWidth="1"/>
    <col min="7169" max="7169" width="12" style="7" customWidth="1"/>
    <col min="7170" max="7170" width="11.7109375" style="7" customWidth="1"/>
    <col min="7171" max="7171" width="11.140625" style="7" customWidth="1"/>
    <col min="7172" max="7172" width="12.85546875" style="7" customWidth="1"/>
    <col min="7173" max="7175" width="9.28515625" style="7" bestFit="1" customWidth="1"/>
    <col min="7176" max="7176" width="13.28515625" style="7" customWidth="1"/>
    <col min="7177" max="7179" width="9.140625" style="7"/>
    <col min="7180" max="7180" width="9.28515625" style="7" bestFit="1" customWidth="1"/>
    <col min="7181" max="7419" width="9.140625" style="7"/>
    <col min="7420" max="7420" width="4.140625" style="7" customWidth="1"/>
    <col min="7421" max="7421" width="46.5703125" style="7" customWidth="1"/>
    <col min="7422" max="7422" width="4.85546875" style="7" customWidth="1"/>
    <col min="7423" max="7423" width="4.28515625" style="7" customWidth="1"/>
    <col min="7424" max="7424" width="11.5703125" style="7" customWidth="1"/>
    <col min="7425" max="7425" width="12" style="7" customWidth="1"/>
    <col min="7426" max="7426" width="11.7109375" style="7" customWidth="1"/>
    <col min="7427" max="7427" width="11.140625" style="7" customWidth="1"/>
    <col min="7428" max="7428" width="12.85546875" style="7" customWidth="1"/>
    <col min="7429" max="7431" width="9.28515625" style="7" bestFit="1" customWidth="1"/>
    <col min="7432" max="7432" width="13.28515625" style="7" customWidth="1"/>
    <col min="7433" max="7435" width="9.140625" style="7"/>
    <col min="7436" max="7436" width="9.28515625" style="7" bestFit="1" customWidth="1"/>
    <col min="7437" max="7675" width="9.140625" style="7"/>
    <col min="7676" max="7676" width="4.140625" style="7" customWidth="1"/>
    <col min="7677" max="7677" width="46.5703125" style="7" customWidth="1"/>
    <col min="7678" max="7678" width="4.85546875" style="7" customWidth="1"/>
    <col min="7679" max="7679" width="4.28515625" style="7" customWidth="1"/>
    <col min="7680" max="7680" width="11.5703125" style="7" customWidth="1"/>
    <col min="7681" max="7681" width="12" style="7" customWidth="1"/>
    <col min="7682" max="7682" width="11.7109375" style="7" customWidth="1"/>
    <col min="7683" max="7683" width="11.140625" style="7" customWidth="1"/>
    <col min="7684" max="7684" width="12.85546875" style="7" customWidth="1"/>
    <col min="7685" max="7687" width="9.28515625" style="7" bestFit="1" customWidth="1"/>
    <col min="7688" max="7688" width="13.28515625" style="7" customWidth="1"/>
    <col min="7689" max="7691" width="9.140625" style="7"/>
    <col min="7692" max="7692" width="9.28515625" style="7" bestFit="1" customWidth="1"/>
    <col min="7693" max="7931" width="9.140625" style="7"/>
    <col min="7932" max="7932" width="4.140625" style="7" customWidth="1"/>
    <col min="7933" max="7933" width="46.5703125" style="7" customWidth="1"/>
    <col min="7934" max="7934" width="4.85546875" style="7" customWidth="1"/>
    <col min="7935" max="7935" width="4.28515625" style="7" customWidth="1"/>
    <col min="7936" max="7936" width="11.5703125" style="7" customWidth="1"/>
    <col min="7937" max="7937" width="12" style="7" customWidth="1"/>
    <col min="7938" max="7938" width="11.7109375" style="7" customWidth="1"/>
    <col min="7939" max="7939" width="11.140625" style="7" customWidth="1"/>
    <col min="7940" max="7940" width="12.85546875" style="7" customWidth="1"/>
    <col min="7941" max="7943" width="9.28515625" style="7" bestFit="1" customWidth="1"/>
    <col min="7944" max="7944" width="13.28515625" style="7" customWidth="1"/>
    <col min="7945" max="7947" width="9.140625" style="7"/>
    <col min="7948" max="7948" width="9.28515625" style="7" bestFit="1" customWidth="1"/>
    <col min="7949" max="8187" width="9.140625" style="7"/>
    <col min="8188" max="8188" width="4.140625" style="7" customWidth="1"/>
    <col min="8189" max="8189" width="46.5703125" style="7" customWidth="1"/>
    <col min="8190" max="8190" width="4.85546875" style="7" customWidth="1"/>
    <col min="8191" max="8191" width="4.28515625" style="7" customWidth="1"/>
    <col min="8192" max="8192" width="11.5703125" style="7" customWidth="1"/>
    <col min="8193" max="8193" width="12" style="7" customWidth="1"/>
    <col min="8194" max="8194" width="11.7109375" style="7" customWidth="1"/>
    <col min="8195" max="8195" width="11.140625" style="7" customWidth="1"/>
    <col min="8196" max="8196" width="12.85546875" style="7" customWidth="1"/>
    <col min="8197" max="8199" width="9.28515625" style="7" bestFit="1" customWidth="1"/>
    <col min="8200" max="8200" width="13.28515625" style="7" customWidth="1"/>
    <col min="8201" max="8203" width="9.140625" style="7"/>
    <col min="8204" max="8204" width="9.28515625" style="7" bestFit="1" customWidth="1"/>
    <col min="8205" max="8443" width="9.140625" style="7"/>
    <col min="8444" max="8444" width="4.140625" style="7" customWidth="1"/>
    <col min="8445" max="8445" width="46.5703125" style="7" customWidth="1"/>
    <col min="8446" max="8446" width="4.85546875" style="7" customWidth="1"/>
    <col min="8447" max="8447" width="4.28515625" style="7" customWidth="1"/>
    <col min="8448" max="8448" width="11.5703125" style="7" customWidth="1"/>
    <col min="8449" max="8449" width="12" style="7" customWidth="1"/>
    <col min="8450" max="8450" width="11.7109375" style="7" customWidth="1"/>
    <col min="8451" max="8451" width="11.140625" style="7" customWidth="1"/>
    <col min="8452" max="8452" width="12.85546875" style="7" customWidth="1"/>
    <col min="8453" max="8455" width="9.28515625" style="7" bestFit="1" customWidth="1"/>
    <col min="8456" max="8456" width="13.28515625" style="7" customWidth="1"/>
    <col min="8457" max="8459" width="9.140625" style="7"/>
    <col min="8460" max="8460" width="9.28515625" style="7" bestFit="1" customWidth="1"/>
    <col min="8461" max="8699" width="9.140625" style="7"/>
    <col min="8700" max="8700" width="4.140625" style="7" customWidth="1"/>
    <col min="8701" max="8701" width="46.5703125" style="7" customWidth="1"/>
    <col min="8702" max="8702" width="4.85546875" style="7" customWidth="1"/>
    <col min="8703" max="8703" width="4.28515625" style="7" customWidth="1"/>
    <col min="8704" max="8704" width="11.5703125" style="7" customWidth="1"/>
    <col min="8705" max="8705" width="12" style="7" customWidth="1"/>
    <col min="8706" max="8706" width="11.7109375" style="7" customWidth="1"/>
    <col min="8707" max="8707" width="11.140625" style="7" customWidth="1"/>
    <col min="8708" max="8708" width="12.85546875" style="7" customWidth="1"/>
    <col min="8709" max="8711" width="9.28515625" style="7" bestFit="1" customWidth="1"/>
    <col min="8712" max="8712" width="13.28515625" style="7" customWidth="1"/>
    <col min="8713" max="8715" width="9.140625" style="7"/>
    <col min="8716" max="8716" width="9.28515625" style="7" bestFit="1" customWidth="1"/>
    <col min="8717" max="8955" width="9.140625" style="7"/>
    <col min="8956" max="8956" width="4.140625" style="7" customWidth="1"/>
    <col min="8957" max="8957" width="46.5703125" style="7" customWidth="1"/>
    <col min="8958" max="8958" width="4.85546875" style="7" customWidth="1"/>
    <col min="8959" max="8959" width="4.28515625" style="7" customWidth="1"/>
    <col min="8960" max="8960" width="11.5703125" style="7" customWidth="1"/>
    <col min="8961" max="8961" width="12" style="7" customWidth="1"/>
    <col min="8962" max="8962" width="11.7109375" style="7" customWidth="1"/>
    <col min="8963" max="8963" width="11.140625" style="7" customWidth="1"/>
    <col min="8964" max="8964" width="12.85546875" style="7" customWidth="1"/>
    <col min="8965" max="8967" width="9.28515625" style="7" bestFit="1" customWidth="1"/>
    <col min="8968" max="8968" width="13.28515625" style="7" customWidth="1"/>
    <col min="8969" max="8971" width="9.140625" style="7"/>
    <col min="8972" max="8972" width="9.28515625" style="7" bestFit="1" customWidth="1"/>
    <col min="8973" max="9211" width="9.140625" style="7"/>
    <col min="9212" max="9212" width="4.140625" style="7" customWidth="1"/>
    <col min="9213" max="9213" width="46.5703125" style="7" customWidth="1"/>
    <col min="9214" max="9214" width="4.85546875" style="7" customWidth="1"/>
    <col min="9215" max="9215" width="4.28515625" style="7" customWidth="1"/>
    <col min="9216" max="9216" width="11.5703125" style="7" customWidth="1"/>
    <col min="9217" max="9217" width="12" style="7" customWidth="1"/>
    <col min="9218" max="9218" width="11.7109375" style="7" customWidth="1"/>
    <col min="9219" max="9219" width="11.140625" style="7" customWidth="1"/>
    <col min="9220" max="9220" width="12.85546875" style="7" customWidth="1"/>
    <col min="9221" max="9223" width="9.28515625" style="7" bestFit="1" customWidth="1"/>
    <col min="9224" max="9224" width="13.28515625" style="7" customWidth="1"/>
    <col min="9225" max="9227" width="9.140625" style="7"/>
    <col min="9228" max="9228" width="9.28515625" style="7" bestFit="1" customWidth="1"/>
    <col min="9229" max="9467" width="9.140625" style="7"/>
    <col min="9468" max="9468" width="4.140625" style="7" customWidth="1"/>
    <col min="9469" max="9469" width="46.5703125" style="7" customWidth="1"/>
    <col min="9470" max="9470" width="4.85546875" style="7" customWidth="1"/>
    <col min="9471" max="9471" width="4.28515625" style="7" customWidth="1"/>
    <col min="9472" max="9472" width="11.5703125" style="7" customWidth="1"/>
    <col min="9473" max="9473" width="12" style="7" customWidth="1"/>
    <col min="9474" max="9474" width="11.7109375" style="7" customWidth="1"/>
    <col min="9475" max="9475" width="11.140625" style="7" customWidth="1"/>
    <col min="9476" max="9476" width="12.85546875" style="7" customWidth="1"/>
    <col min="9477" max="9479" width="9.28515625" style="7" bestFit="1" customWidth="1"/>
    <col min="9480" max="9480" width="13.28515625" style="7" customWidth="1"/>
    <col min="9481" max="9483" width="9.140625" style="7"/>
    <col min="9484" max="9484" width="9.28515625" style="7" bestFit="1" customWidth="1"/>
    <col min="9485" max="9723" width="9.140625" style="7"/>
    <col min="9724" max="9724" width="4.140625" style="7" customWidth="1"/>
    <col min="9725" max="9725" width="46.5703125" style="7" customWidth="1"/>
    <col min="9726" max="9726" width="4.85546875" style="7" customWidth="1"/>
    <col min="9727" max="9727" width="4.28515625" style="7" customWidth="1"/>
    <col min="9728" max="9728" width="11.5703125" style="7" customWidth="1"/>
    <col min="9729" max="9729" width="12" style="7" customWidth="1"/>
    <col min="9730" max="9730" width="11.7109375" style="7" customWidth="1"/>
    <col min="9731" max="9731" width="11.140625" style="7" customWidth="1"/>
    <col min="9732" max="9732" width="12.85546875" style="7" customWidth="1"/>
    <col min="9733" max="9735" width="9.28515625" style="7" bestFit="1" customWidth="1"/>
    <col min="9736" max="9736" width="13.28515625" style="7" customWidth="1"/>
    <col min="9737" max="9739" width="9.140625" style="7"/>
    <col min="9740" max="9740" width="9.28515625" style="7" bestFit="1" customWidth="1"/>
    <col min="9741" max="9979" width="9.140625" style="7"/>
    <col min="9980" max="9980" width="4.140625" style="7" customWidth="1"/>
    <col min="9981" max="9981" width="46.5703125" style="7" customWidth="1"/>
    <col min="9982" max="9982" width="4.85546875" style="7" customWidth="1"/>
    <col min="9983" max="9983" width="4.28515625" style="7" customWidth="1"/>
    <col min="9984" max="9984" width="11.5703125" style="7" customWidth="1"/>
    <col min="9985" max="9985" width="12" style="7" customWidth="1"/>
    <col min="9986" max="9986" width="11.7109375" style="7" customWidth="1"/>
    <col min="9987" max="9987" width="11.140625" style="7" customWidth="1"/>
    <col min="9988" max="9988" width="12.85546875" style="7" customWidth="1"/>
    <col min="9989" max="9991" width="9.28515625" style="7" bestFit="1" customWidth="1"/>
    <col min="9992" max="9992" width="13.28515625" style="7" customWidth="1"/>
    <col min="9993" max="9995" width="9.140625" style="7"/>
    <col min="9996" max="9996" width="9.28515625" style="7" bestFit="1" customWidth="1"/>
    <col min="9997" max="10235" width="9.140625" style="7"/>
    <col min="10236" max="10236" width="4.140625" style="7" customWidth="1"/>
    <col min="10237" max="10237" width="46.5703125" style="7" customWidth="1"/>
    <col min="10238" max="10238" width="4.85546875" style="7" customWidth="1"/>
    <col min="10239" max="10239" width="4.28515625" style="7" customWidth="1"/>
    <col min="10240" max="10240" width="11.5703125" style="7" customWidth="1"/>
    <col min="10241" max="10241" width="12" style="7" customWidth="1"/>
    <col min="10242" max="10242" width="11.7109375" style="7" customWidth="1"/>
    <col min="10243" max="10243" width="11.140625" style="7" customWidth="1"/>
    <col min="10244" max="10244" width="12.85546875" style="7" customWidth="1"/>
    <col min="10245" max="10247" width="9.28515625" style="7" bestFit="1" customWidth="1"/>
    <col min="10248" max="10248" width="13.28515625" style="7" customWidth="1"/>
    <col min="10249" max="10251" width="9.140625" style="7"/>
    <col min="10252" max="10252" width="9.28515625" style="7" bestFit="1" customWidth="1"/>
    <col min="10253" max="10491" width="9.140625" style="7"/>
    <col min="10492" max="10492" width="4.140625" style="7" customWidth="1"/>
    <col min="10493" max="10493" width="46.5703125" style="7" customWidth="1"/>
    <col min="10494" max="10494" width="4.85546875" style="7" customWidth="1"/>
    <col min="10495" max="10495" width="4.28515625" style="7" customWidth="1"/>
    <col min="10496" max="10496" width="11.5703125" style="7" customWidth="1"/>
    <col min="10497" max="10497" width="12" style="7" customWidth="1"/>
    <col min="10498" max="10498" width="11.7109375" style="7" customWidth="1"/>
    <col min="10499" max="10499" width="11.140625" style="7" customWidth="1"/>
    <col min="10500" max="10500" width="12.85546875" style="7" customWidth="1"/>
    <col min="10501" max="10503" width="9.28515625" style="7" bestFit="1" customWidth="1"/>
    <col min="10504" max="10504" width="13.28515625" style="7" customWidth="1"/>
    <col min="10505" max="10507" width="9.140625" style="7"/>
    <col min="10508" max="10508" width="9.28515625" style="7" bestFit="1" customWidth="1"/>
    <col min="10509" max="10747" width="9.140625" style="7"/>
    <col min="10748" max="10748" width="4.140625" style="7" customWidth="1"/>
    <col min="10749" max="10749" width="46.5703125" style="7" customWidth="1"/>
    <col min="10750" max="10750" width="4.85546875" style="7" customWidth="1"/>
    <col min="10751" max="10751" width="4.28515625" style="7" customWidth="1"/>
    <col min="10752" max="10752" width="11.5703125" style="7" customWidth="1"/>
    <col min="10753" max="10753" width="12" style="7" customWidth="1"/>
    <col min="10754" max="10754" width="11.7109375" style="7" customWidth="1"/>
    <col min="10755" max="10755" width="11.140625" style="7" customWidth="1"/>
    <col min="10756" max="10756" width="12.85546875" style="7" customWidth="1"/>
    <col min="10757" max="10759" width="9.28515625" style="7" bestFit="1" customWidth="1"/>
    <col min="10760" max="10760" width="13.28515625" style="7" customWidth="1"/>
    <col min="10761" max="10763" width="9.140625" style="7"/>
    <col min="10764" max="10764" width="9.28515625" style="7" bestFit="1" customWidth="1"/>
    <col min="10765" max="11003" width="9.140625" style="7"/>
    <col min="11004" max="11004" width="4.140625" style="7" customWidth="1"/>
    <col min="11005" max="11005" width="46.5703125" style="7" customWidth="1"/>
    <col min="11006" max="11006" width="4.85546875" style="7" customWidth="1"/>
    <col min="11007" max="11007" width="4.28515625" style="7" customWidth="1"/>
    <col min="11008" max="11008" width="11.5703125" style="7" customWidth="1"/>
    <col min="11009" max="11009" width="12" style="7" customWidth="1"/>
    <col min="11010" max="11010" width="11.7109375" style="7" customWidth="1"/>
    <col min="11011" max="11011" width="11.140625" style="7" customWidth="1"/>
    <col min="11012" max="11012" width="12.85546875" style="7" customWidth="1"/>
    <col min="11013" max="11015" width="9.28515625" style="7" bestFit="1" customWidth="1"/>
    <col min="11016" max="11016" width="13.28515625" style="7" customWidth="1"/>
    <col min="11017" max="11019" width="9.140625" style="7"/>
    <col min="11020" max="11020" width="9.28515625" style="7" bestFit="1" customWidth="1"/>
    <col min="11021" max="11259" width="9.140625" style="7"/>
    <col min="11260" max="11260" width="4.140625" style="7" customWidth="1"/>
    <col min="11261" max="11261" width="46.5703125" style="7" customWidth="1"/>
    <col min="11262" max="11262" width="4.85546875" style="7" customWidth="1"/>
    <col min="11263" max="11263" width="4.28515625" style="7" customWidth="1"/>
    <col min="11264" max="11264" width="11.5703125" style="7" customWidth="1"/>
    <col min="11265" max="11265" width="12" style="7" customWidth="1"/>
    <col min="11266" max="11266" width="11.7109375" style="7" customWidth="1"/>
    <col min="11267" max="11267" width="11.140625" style="7" customWidth="1"/>
    <col min="11268" max="11268" width="12.85546875" style="7" customWidth="1"/>
    <col min="11269" max="11271" width="9.28515625" style="7" bestFit="1" customWidth="1"/>
    <col min="11272" max="11272" width="13.28515625" style="7" customWidth="1"/>
    <col min="11273" max="11275" width="9.140625" style="7"/>
    <col min="11276" max="11276" width="9.28515625" style="7" bestFit="1" customWidth="1"/>
    <col min="11277" max="11515" width="9.140625" style="7"/>
    <col min="11516" max="11516" width="4.140625" style="7" customWidth="1"/>
    <col min="11517" max="11517" width="46.5703125" style="7" customWidth="1"/>
    <col min="11518" max="11518" width="4.85546875" style="7" customWidth="1"/>
    <col min="11519" max="11519" width="4.28515625" style="7" customWidth="1"/>
    <col min="11520" max="11520" width="11.5703125" style="7" customWidth="1"/>
    <col min="11521" max="11521" width="12" style="7" customWidth="1"/>
    <col min="11522" max="11522" width="11.7109375" style="7" customWidth="1"/>
    <col min="11523" max="11523" width="11.140625" style="7" customWidth="1"/>
    <col min="11524" max="11524" width="12.85546875" style="7" customWidth="1"/>
    <col min="11525" max="11527" width="9.28515625" style="7" bestFit="1" customWidth="1"/>
    <col min="11528" max="11528" width="13.28515625" style="7" customWidth="1"/>
    <col min="11529" max="11531" width="9.140625" style="7"/>
    <col min="11532" max="11532" width="9.28515625" style="7" bestFit="1" customWidth="1"/>
    <col min="11533" max="11771" width="9.140625" style="7"/>
    <col min="11772" max="11772" width="4.140625" style="7" customWidth="1"/>
    <col min="11773" max="11773" width="46.5703125" style="7" customWidth="1"/>
    <col min="11774" max="11774" width="4.85546875" style="7" customWidth="1"/>
    <col min="11775" max="11775" width="4.28515625" style="7" customWidth="1"/>
    <col min="11776" max="11776" width="11.5703125" style="7" customWidth="1"/>
    <col min="11777" max="11777" width="12" style="7" customWidth="1"/>
    <col min="11778" max="11778" width="11.7109375" style="7" customWidth="1"/>
    <col min="11779" max="11779" width="11.140625" style="7" customWidth="1"/>
    <col min="11780" max="11780" width="12.85546875" style="7" customWidth="1"/>
    <col min="11781" max="11783" width="9.28515625" style="7" bestFit="1" customWidth="1"/>
    <col min="11784" max="11784" width="13.28515625" style="7" customWidth="1"/>
    <col min="11785" max="11787" width="9.140625" style="7"/>
    <col min="11788" max="11788" width="9.28515625" style="7" bestFit="1" customWidth="1"/>
    <col min="11789" max="12027" width="9.140625" style="7"/>
    <col min="12028" max="12028" width="4.140625" style="7" customWidth="1"/>
    <col min="12029" max="12029" width="46.5703125" style="7" customWidth="1"/>
    <col min="12030" max="12030" width="4.85546875" style="7" customWidth="1"/>
    <col min="12031" max="12031" width="4.28515625" style="7" customWidth="1"/>
    <col min="12032" max="12032" width="11.5703125" style="7" customWidth="1"/>
    <col min="12033" max="12033" width="12" style="7" customWidth="1"/>
    <col min="12034" max="12034" width="11.7109375" style="7" customWidth="1"/>
    <col min="12035" max="12035" width="11.140625" style="7" customWidth="1"/>
    <col min="12036" max="12036" width="12.85546875" style="7" customWidth="1"/>
    <col min="12037" max="12039" width="9.28515625" style="7" bestFit="1" customWidth="1"/>
    <col min="12040" max="12040" width="13.28515625" style="7" customWidth="1"/>
    <col min="12041" max="12043" width="9.140625" style="7"/>
    <col min="12044" max="12044" width="9.28515625" style="7" bestFit="1" customWidth="1"/>
    <col min="12045" max="12283" width="9.140625" style="7"/>
    <col min="12284" max="12284" width="4.140625" style="7" customWidth="1"/>
    <col min="12285" max="12285" width="46.5703125" style="7" customWidth="1"/>
    <col min="12286" max="12286" width="4.85546875" style="7" customWidth="1"/>
    <col min="12287" max="12287" width="4.28515625" style="7" customWidth="1"/>
    <col min="12288" max="12288" width="11.5703125" style="7" customWidth="1"/>
    <col min="12289" max="12289" width="12" style="7" customWidth="1"/>
    <col min="12290" max="12290" width="11.7109375" style="7" customWidth="1"/>
    <col min="12291" max="12291" width="11.140625" style="7" customWidth="1"/>
    <col min="12292" max="12292" width="12.85546875" style="7" customWidth="1"/>
    <col min="12293" max="12295" width="9.28515625" style="7" bestFit="1" customWidth="1"/>
    <col min="12296" max="12296" width="13.28515625" style="7" customWidth="1"/>
    <col min="12297" max="12299" width="9.140625" style="7"/>
    <col min="12300" max="12300" width="9.28515625" style="7" bestFit="1" customWidth="1"/>
    <col min="12301" max="12539" width="9.140625" style="7"/>
    <col min="12540" max="12540" width="4.140625" style="7" customWidth="1"/>
    <col min="12541" max="12541" width="46.5703125" style="7" customWidth="1"/>
    <col min="12542" max="12542" width="4.85546875" style="7" customWidth="1"/>
    <col min="12543" max="12543" width="4.28515625" style="7" customWidth="1"/>
    <col min="12544" max="12544" width="11.5703125" style="7" customWidth="1"/>
    <col min="12545" max="12545" width="12" style="7" customWidth="1"/>
    <col min="12546" max="12546" width="11.7109375" style="7" customWidth="1"/>
    <col min="12547" max="12547" width="11.140625" style="7" customWidth="1"/>
    <col min="12548" max="12548" width="12.85546875" style="7" customWidth="1"/>
    <col min="12549" max="12551" width="9.28515625" style="7" bestFit="1" customWidth="1"/>
    <col min="12552" max="12552" width="13.28515625" style="7" customWidth="1"/>
    <col min="12553" max="12555" width="9.140625" style="7"/>
    <col min="12556" max="12556" width="9.28515625" style="7" bestFit="1" customWidth="1"/>
    <col min="12557" max="12795" width="9.140625" style="7"/>
    <col min="12796" max="12796" width="4.140625" style="7" customWidth="1"/>
    <col min="12797" max="12797" width="46.5703125" style="7" customWidth="1"/>
    <col min="12798" max="12798" width="4.85546875" style="7" customWidth="1"/>
    <col min="12799" max="12799" width="4.28515625" style="7" customWidth="1"/>
    <col min="12800" max="12800" width="11.5703125" style="7" customWidth="1"/>
    <col min="12801" max="12801" width="12" style="7" customWidth="1"/>
    <col min="12802" max="12802" width="11.7109375" style="7" customWidth="1"/>
    <col min="12803" max="12803" width="11.140625" style="7" customWidth="1"/>
    <col min="12804" max="12804" width="12.85546875" style="7" customWidth="1"/>
    <col min="12805" max="12807" width="9.28515625" style="7" bestFit="1" customWidth="1"/>
    <col min="12808" max="12808" width="13.28515625" style="7" customWidth="1"/>
    <col min="12809" max="12811" width="9.140625" style="7"/>
    <col min="12812" max="12812" width="9.28515625" style="7" bestFit="1" customWidth="1"/>
    <col min="12813" max="13051" width="9.140625" style="7"/>
    <col min="13052" max="13052" width="4.140625" style="7" customWidth="1"/>
    <col min="13053" max="13053" width="46.5703125" style="7" customWidth="1"/>
    <col min="13054" max="13054" width="4.85546875" style="7" customWidth="1"/>
    <col min="13055" max="13055" width="4.28515625" style="7" customWidth="1"/>
    <col min="13056" max="13056" width="11.5703125" style="7" customWidth="1"/>
    <col min="13057" max="13057" width="12" style="7" customWidth="1"/>
    <col min="13058" max="13058" width="11.7109375" style="7" customWidth="1"/>
    <col min="13059" max="13059" width="11.140625" style="7" customWidth="1"/>
    <col min="13060" max="13060" width="12.85546875" style="7" customWidth="1"/>
    <col min="13061" max="13063" width="9.28515625" style="7" bestFit="1" customWidth="1"/>
    <col min="13064" max="13064" width="13.28515625" style="7" customWidth="1"/>
    <col min="13065" max="13067" width="9.140625" style="7"/>
    <col min="13068" max="13068" width="9.28515625" style="7" bestFit="1" customWidth="1"/>
    <col min="13069" max="13307" width="9.140625" style="7"/>
    <col min="13308" max="13308" width="4.140625" style="7" customWidth="1"/>
    <col min="13309" max="13309" width="46.5703125" style="7" customWidth="1"/>
    <col min="13310" max="13310" width="4.85546875" style="7" customWidth="1"/>
    <col min="13311" max="13311" width="4.28515625" style="7" customWidth="1"/>
    <col min="13312" max="13312" width="11.5703125" style="7" customWidth="1"/>
    <col min="13313" max="13313" width="12" style="7" customWidth="1"/>
    <col min="13314" max="13314" width="11.7109375" style="7" customWidth="1"/>
    <col min="13315" max="13315" width="11.140625" style="7" customWidth="1"/>
    <col min="13316" max="13316" width="12.85546875" style="7" customWidth="1"/>
    <col min="13317" max="13319" width="9.28515625" style="7" bestFit="1" customWidth="1"/>
    <col min="13320" max="13320" width="13.28515625" style="7" customWidth="1"/>
    <col min="13321" max="13323" width="9.140625" style="7"/>
    <col min="13324" max="13324" width="9.28515625" style="7" bestFit="1" customWidth="1"/>
    <col min="13325" max="13563" width="9.140625" style="7"/>
    <col min="13564" max="13564" width="4.140625" style="7" customWidth="1"/>
    <col min="13565" max="13565" width="46.5703125" style="7" customWidth="1"/>
    <col min="13566" max="13566" width="4.85546875" style="7" customWidth="1"/>
    <col min="13567" max="13567" width="4.28515625" style="7" customWidth="1"/>
    <col min="13568" max="13568" width="11.5703125" style="7" customWidth="1"/>
    <col min="13569" max="13569" width="12" style="7" customWidth="1"/>
    <col min="13570" max="13570" width="11.7109375" style="7" customWidth="1"/>
    <col min="13571" max="13571" width="11.140625" style="7" customWidth="1"/>
    <col min="13572" max="13572" width="12.85546875" style="7" customWidth="1"/>
    <col min="13573" max="13575" width="9.28515625" style="7" bestFit="1" customWidth="1"/>
    <col min="13576" max="13576" width="13.28515625" style="7" customWidth="1"/>
    <col min="13577" max="13579" width="9.140625" style="7"/>
    <col min="13580" max="13580" width="9.28515625" style="7" bestFit="1" customWidth="1"/>
    <col min="13581" max="13819" width="9.140625" style="7"/>
    <col min="13820" max="13820" width="4.140625" style="7" customWidth="1"/>
    <col min="13821" max="13821" width="46.5703125" style="7" customWidth="1"/>
    <col min="13822" max="13822" width="4.85546875" style="7" customWidth="1"/>
    <col min="13823" max="13823" width="4.28515625" style="7" customWidth="1"/>
    <col min="13824" max="13824" width="11.5703125" style="7" customWidth="1"/>
    <col min="13825" max="13825" width="12" style="7" customWidth="1"/>
    <col min="13826" max="13826" width="11.7109375" style="7" customWidth="1"/>
    <col min="13827" max="13827" width="11.140625" style="7" customWidth="1"/>
    <col min="13828" max="13828" width="12.85546875" style="7" customWidth="1"/>
    <col min="13829" max="13831" width="9.28515625" style="7" bestFit="1" customWidth="1"/>
    <col min="13832" max="13832" width="13.28515625" style="7" customWidth="1"/>
    <col min="13833" max="13835" width="9.140625" style="7"/>
    <col min="13836" max="13836" width="9.28515625" style="7" bestFit="1" customWidth="1"/>
    <col min="13837" max="14075" width="9.140625" style="7"/>
    <col min="14076" max="14076" width="4.140625" style="7" customWidth="1"/>
    <col min="14077" max="14077" width="46.5703125" style="7" customWidth="1"/>
    <col min="14078" max="14078" width="4.85546875" style="7" customWidth="1"/>
    <col min="14079" max="14079" width="4.28515625" style="7" customWidth="1"/>
    <col min="14080" max="14080" width="11.5703125" style="7" customWidth="1"/>
    <col min="14081" max="14081" width="12" style="7" customWidth="1"/>
    <col min="14082" max="14082" width="11.7109375" style="7" customWidth="1"/>
    <col min="14083" max="14083" width="11.140625" style="7" customWidth="1"/>
    <col min="14084" max="14084" width="12.85546875" style="7" customWidth="1"/>
    <col min="14085" max="14087" width="9.28515625" style="7" bestFit="1" customWidth="1"/>
    <col min="14088" max="14088" width="13.28515625" style="7" customWidth="1"/>
    <col min="14089" max="14091" width="9.140625" style="7"/>
    <col min="14092" max="14092" width="9.28515625" style="7" bestFit="1" customWidth="1"/>
    <col min="14093" max="14331" width="9.140625" style="7"/>
    <col min="14332" max="14332" width="4.140625" style="7" customWidth="1"/>
    <col min="14333" max="14333" width="46.5703125" style="7" customWidth="1"/>
    <col min="14334" max="14334" width="4.85546875" style="7" customWidth="1"/>
    <col min="14335" max="14335" width="4.28515625" style="7" customWidth="1"/>
    <col min="14336" max="14336" width="11.5703125" style="7" customWidth="1"/>
    <col min="14337" max="14337" width="12" style="7" customWidth="1"/>
    <col min="14338" max="14338" width="11.7109375" style="7" customWidth="1"/>
    <col min="14339" max="14339" width="11.140625" style="7" customWidth="1"/>
    <col min="14340" max="14340" width="12.85546875" style="7" customWidth="1"/>
    <col min="14341" max="14343" width="9.28515625" style="7" bestFit="1" customWidth="1"/>
    <col min="14344" max="14344" width="13.28515625" style="7" customWidth="1"/>
    <col min="14345" max="14347" width="9.140625" style="7"/>
    <col min="14348" max="14348" width="9.28515625" style="7" bestFit="1" customWidth="1"/>
    <col min="14349" max="14587" width="9.140625" style="7"/>
    <col min="14588" max="14588" width="4.140625" style="7" customWidth="1"/>
    <col min="14589" max="14589" width="46.5703125" style="7" customWidth="1"/>
    <col min="14590" max="14590" width="4.85546875" style="7" customWidth="1"/>
    <col min="14591" max="14591" width="4.28515625" style="7" customWidth="1"/>
    <col min="14592" max="14592" width="11.5703125" style="7" customWidth="1"/>
    <col min="14593" max="14593" width="12" style="7" customWidth="1"/>
    <col min="14594" max="14594" width="11.7109375" style="7" customWidth="1"/>
    <col min="14595" max="14595" width="11.140625" style="7" customWidth="1"/>
    <col min="14596" max="14596" width="12.85546875" style="7" customWidth="1"/>
    <col min="14597" max="14599" width="9.28515625" style="7" bestFit="1" customWidth="1"/>
    <col min="14600" max="14600" width="13.28515625" style="7" customWidth="1"/>
    <col min="14601" max="14603" width="9.140625" style="7"/>
    <col min="14604" max="14604" width="9.28515625" style="7" bestFit="1" customWidth="1"/>
    <col min="14605" max="14843" width="9.140625" style="7"/>
    <col min="14844" max="14844" width="4.140625" style="7" customWidth="1"/>
    <col min="14845" max="14845" width="46.5703125" style="7" customWidth="1"/>
    <col min="14846" max="14846" width="4.85546875" style="7" customWidth="1"/>
    <col min="14847" max="14847" width="4.28515625" style="7" customWidth="1"/>
    <col min="14848" max="14848" width="11.5703125" style="7" customWidth="1"/>
    <col min="14849" max="14849" width="12" style="7" customWidth="1"/>
    <col min="14850" max="14850" width="11.7109375" style="7" customWidth="1"/>
    <col min="14851" max="14851" width="11.140625" style="7" customWidth="1"/>
    <col min="14852" max="14852" width="12.85546875" style="7" customWidth="1"/>
    <col min="14853" max="14855" width="9.28515625" style="7" bestFit="1" customWidth="1"/>
    <col min="14856" max="14856" width="13.28515625" style="7" customWidth="1"/>
    <col min="14857" max="14859" width="9.140625" style="7"/>
    <col min="14860" max="14860" width="9.28515625" style="7" bestFit="1" customWidth="1"/>
    <col min="14861" max="15099" width="9.140625" style="7"/>
    <col min="15100" max="15100" width="4.140625" style="7" customWidth="1"/>
    <col min="15101" max="15101" width="46.5703125" style="7" customWidth="1"/>
    <col min="15102" max="15102" width="4.85546875" style="7" customWidth="1"/>
    <col min="15103" max="15103" width="4.28515625" style="7" customWidth="1"/>
    <col min="15104" max="15104" width="11.5703125" style="7" customWidth="1"/>
    <col min="15105" max="15105" width="12" style="7" customWidth="1"/>
    <col min="15106" max="15106" width="11.7109375" style="7" customWidth="1"/>
    <col min="15107" max="15107" width="11.140625" style="7" customWidth="1"/>
    <col min="15108" max="15108" width="12.85546875" style="7" customWidth="1"/>
    <col min="15109" max="15111" width="9.28515625" style="7" bestFit="1" customWidth="1"/>
    <col min="15112" max="15112" width="13.28515625" style="7" customWidth="1"/>
    <col min="15113" max="15115" width="9.140625" style="7"/>
    <col min="15116" max="15116" width="9.28515625" style="7" bestFit="1" customWidth="1"/>
    <col min="15117" max="15355" width="9.140625" style="7"/>
    <col min="15356" max="15356" width="4.140625" style="7" customWidth="1"/>
    <col min="15357" max="15357" width="46.5703125" style="7" customWidth="1"/>
    <col min="15358" max="15358" width="4.85546875" style="7" customWidth="1"/>
    <col min="15359" max="15359" width="4.28515625" style="7" customWidth="1"/>
    <col min="15360" max="15360" width="11.5703125" style="7" customWidth="1"/>
    <col min="15361" max="15361" width="12" style="7" customWidth="1"/>
    <col min="15362" max="15362" width="11.7109375" style="7" customWidth="1"/>
    <col min="15363" max="15363" width="11.140625" style="7" customWidth="1"/>
    <col min="15364" max="15364" width="12.85546875" style="7" customWidth="1"/>
    <col min="15365" max="15367" width="9.28515625" style="7" bestFit="1" customWidth="1"/>
    <col min="15368" max="15368" width="13.28515625" style="7" customWidth="1"/>
    <col min="15369" max="15371" width="9.140625" style="7"/>
    <col min="15372" max="15372" width="9.28515625" style="7" bestFit="1" customWidth="1"/>
    <col min="15373" max="15611" width="9.140625" style="7"/>
    <col min="15612" max="15612" width="4.140625" style="7" customWidth="1"/>
    <col min="15613" max="15613" width="46.5703125" style="7" customWidth="1"/>
    <col min="15614" max="15614" width="4.85546875" style="7" customWidth="1"/>
    <col min="15615" max="15615" width="4.28515625" style="7" customWidth="1"/>
    <col min="15616" max="15616" width="11.5703125" style="7" customWidth="1"/>
    <col min="15617" max="15617" width="12" style="7" customWidth="1"/>
    <col min="15618" max="15618" width="11.7109375" style="7" customWidth="1"/>
    <col min="15619" max="15619" width="11.140625" style="7" customWidth="1"/>
    <col min="15620" max="15620" width="12.85546875" style="7" customWidth="1"/>
    <col min="15621" max="15623" width="9.28515625" style="7" bestFit="1" customWidth="1"/>
    <col min="15624" max="15624" width="13.28515625" style="7" customWidth="1"/>
    <col min="15625" max="15627" width="9.140625" style="7"/>
    <col min="15628" max="15628" width="9.28515625" style="7" bestFit="1" customWidth="1"/>
    <col min="15629" max="15867" width="9.140625" style="7"/>
    <col min="15868" max="15868" width="4.140625" style="7" customWidth="1"/>
    <col min="15869" max="15869" width="46.5703125" style="7" customWidth="1"/>
    <col min="15870" max="15870" width="4.85546875" style="7" customWidth="1"/>
    <col min="15871" max="15871" width="4.28515625" style="7" customWidth="1"/>
    <col min="15872" max="15872" width="11.5703125" style="7" customWidth="1"/>
    <col min="15873" max="15873" width="12" style="7" customWidth="1"/>
    <col min="15874" max="15874" width="11.7109375" style="7" customWidth="1"/>
    <col min="15875" max="15875" width="11.140625" style="7" customWidth="1"/>
    <col min="15876" max="15876" width="12.85546875" style="7" customWidth="1"/>
    <col min="15877" max="15879" width="9.28515625" style="7" bestFit="1" customWidth="1"/>
    <col min="15880" max="15880" width="13.28515625" style="7" customWidth="1"/>
    <col min="15881" max="15883" width="9.140625" style="7"/>
    <col min="15884" max="15884" width="9.28515625" style="7" bestFit="1" customWidth="1"/>
    <col min="15885" max="16123" width="9.140625" style="7"/>
    <col min="16124" max="16124" width="4.140625" style="7" customWidth="1"/>
    <col min="16125" max="16125" width="46.5703125" style="7" customWidth="1"/>
    <col min="16126" max="16126" width="4.85546875" style="7" customWidth="1"/>
    <col min="16127" max="16127" width="4.28515625" style="7" customWidth="1"/>
    <col min="16128" max="16128" width="11.5703125" style="7" customWidth="1"/>
    <col min="16129" max="16129" width="12" style="7" customWidth="1"/>
    <col min="16130" max="16130" width="11.7109375" style="7" customWidth="1"/>
    <col min="16131" max="16131" width="11.140625" style="7" customWidth="1"/>
    <col min="16132" max="16132" width="12.85546875" style="7" customWidth="1"/>
    <col min="16133" max="16135" width="9.28515625" style="7" bestFit="1" customWidth="1"/>
    <col min="16136" max="16136" width="13.28515625" style="7" customWidth="1"/>
    <col min="16137" max="16139" width="9.140625" style="7"/>
    <col min="16140" max="16140" width="9.28515625" style="7" bestFit="1" customWidth="1"/>
    <col min="16141" max="16384" width="9.140625" style="7"/>
  </cols>
  <sheetData>
    <row r="2" spans="1:9" x14ac:dyDescent="0.25">
      <c r="A2" s="10"/>
      <c r="B2" s="10"/>
      <c r="C2" s="10"/>
      <c r="D2" s="10"/>
      <c r="E2" s="10"/>
      <c r="F2" s="10"/>
    </row>
    <row r="3" spans="1:9" x14ac:dyDescent="0.25">
      <c r="A3" s="10" t="s">
        <v>114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1" t="s">
        <v>115</v>
      </c>
      <c r="B4" s="12"/>
    </row>
    <row r="5" spans="1:9" x14ac:dyDescent="0.25">
      <c r="A5" s="11"/>
      <c r="B5" s="12"/>
      <c r="I5" s="7" t="s">
        <v>125</v>
      </c>
    </row>
    <row r="6" spans="1:9" ht="86.25" x14ac:dyDescent="0.25">
      <c r="A6" s="13" t="s">
        <v>116</v>
      </c>
      <c r="B6" s="14" t="s">
        <v>0</v>
      </c>
      <c r="C6" s="14" t="s">
        <v>1</v>
      </c>
      <c r="D6" s="14" t="s">
        <v>2</v>
      </c>
      <c r="E6" s="13" t="s">
        <v>117</v>
      </c>
      <c r="F6" s="13" t="s">
        <v>118</v>
      </c>
      <c r="G6" s="13" t="s">
        <v>122</v>
      </c>
      <c r="H6" s="15" t="s">
        <v>123</v>
      </c>
      <c r="I6" s="15" t="s">
        <v>124</v>
      </c>
    </row>
    <row r="7" spans="1:9" s="6" customFormat="1" x14ac:dyDescent="0.25">
      <c r="A7" s="16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7">
        <v>8</v>
      </c>
      <c r="I7" s="1">
        <v>9</v>
      </c>
    </row>
    <row r="8" spans="1:9" s="12" customFormat="1" x14ac:dyDescent="0.25">
      <c r="A8" s="18" t="s">
        <v>3</v>
      </c>
      <c r="B8" s="19" t="s">
        <v>4</v>
      </c>
      <c r="C8" s="18" t="s">
        <v>5</v>
      </c>
      <c r="D8" s="18" t="s">
        <v>6</v>
      </c>
      <c r="E8" s="20">
        <f>SUM(E9:E16)</f>
        <v>291868.79999999999</v>
      </c>
      <c r="F8" s="20">
        <f>SUM(F9:F16)</f>
        <v>286519.40000000002</v>
      </c>
      <c r="G8" s="21">
        <v>274345.8</v>
      </c>
      <c r="H8" s="4">
        <v>270089.09999999998</v>
      </c>
      <c r="I8" s="4">
        <v>309981.2</v>
      </c>
    </row>
    <row r="9" spans="1:9" s="12" customFormat="1" ht="30" x14ac:dyDescent="0.25">
      <c r="A9" s="22" t="s">
        <v>7</v>
      </c>
      <c r="B9" s="23" t="s">
        <v>8</v>
      </c>
      <c r="C9" s="22" t="s">
        <v>5</v>
      </c>
      <c r="D9" s="22" t="s">
        <v>9</v>
      </c>
      <c r="E9" s="24">
        <f>'[1]приложение 2'!H63</f>
        <v>26517.300000000003</v>
      </c>
      <c r="F9" s="24">
        <f>'[1]приложение 2'!I63</f>
        <v>26222.100000000002</v>
      </c>
      <c r="G9" s="25">
        <v>26375.1</v>
      </c>
      <c r="H9" s="2">
        <v>26448.5</v>
      </c>
      <c r="I9" s="2">
        <v>26495.3</v>
      </c>
    </row>
    <row r="10" spans="1:9" s="12" customFormat="1" ht="45" x14ac:dyDescent="0.25">
      <c r="A10" s="22" t="s">
        <v>10</v>
      </c>
      <c r="B10" s="23" t="s">
        <v>11</v>
      </c>
      <c r="C10" s="22" t="s">
        <v>5</v>
      </c>
      <c r="D10" s="22" t="s">
        <v>12</v>
      </c>
      <c r="E10" s="24">
        <f>'[1]приложение 2'!H12</f>
        <v>16558.100000000002</v>
      </c>
      <c r="F10" s="24">
        <f>'[1]приложение 2'!I12</f>
        <v>16557.2</v>
      </c>
      <c r="G10" s="25">
        <v>16293.4</v>
      </c>
      <c r="H10" s="2">
        <v>16000.6</v>
      </c>
      <c r="I10" s="2">
        <v>16000.6</v>
      </c>
    </row>
    <row r="11" spans="1:9" s="12" customFormat="1" ht="45" x14ac:dyDescent="0.25">
      <c r="A11" s="16" t="s">
        <v>13</v>
      </c>
      <c r="B11" s="23" t="s">
        <v>14</v>
      </c>
      <c r="C11" s="16" t="s">
        <v>5</v>
      </c>
      <c r="D11" s="16" t="s">
        <v>15</v>
      </c>
      <c r="E11" s="24">
        <f>'[1]приложение 2'!H81</f>
        <v>188544.69999999998</v>
      </c>
      <c r="F11" s="24">
        <f>'[1]приложение 2'!I81</f>
        <v>186614.60000000003</v>
      </c>
      <c r="G11" s="25">
        <v>176500.8</v>
      </c>
      <c r="H11" s="2">
        <v>141508.70000000001</v>
      </c>
      <c r="I11" s="2">
        <v>150395.6</v>
      </c>
    </row>
    <row r="12" spans="1:9" s="12" customFormat="1" x14ac:dyDescent="0.25">
      <c r="A12" s="16" t="s">
        <v>16</v>
      </c>
      <c r="B12" s="23" t="s">
        <v>17</v>
      </c>
      <c r="C12" s="16" t="s">
        <v>5</v>
      </c>
      <c r="D12" s="16" t="s">
        <v>18</v>
      </c>
      <c r="E12" s="24">
        <f>'[1]приложение 2'!H100</f>
        <v>29.5</v>
      </c>
      <c r="F12" s="24">
        <f>'[1]приложение 2'!I100</f>
        <v>29.5</v>
      </c>
      <c r="G12" s="25">
        <v>3</v>
      </c>
      <c r="H12" s="57"/>
      <c r="I12" s="57"/>
    </row>
    <row r="13" spans="1:9" s="12" customFormat="1" ht="45" x14ac:dyDescent="0.25">
      <c r="A13" s="16" t="s">
        <v>19</v>
      </c>
      <c r="B13" s="23" t="s">
        <v>20</v>
      </c>
      <c r="C13" s="16" t="s">
        <v>5</v>
      </c>
      <c r="D13" s="16" t="s">
        <v>21</v>
      </c>
      <c r="E13" s="24">
        <f>'[1]приложение 2'!H37+'[1]приложение 2'!H1125</f>
        <v>41257.199999999997</v>
      </c>
      <c r="F13" s="24">
        <f>'[1]приложение 2'!I37+'[1]приложение 2'!I1125</f>
        <v>41100.5</v>
      </c>
      <c r="G13" s="25">
        <v>37816.9</v>
      </c>
      <c r="H13" s="2">
        <v>38658</v>
      </c>
      <c r="I13" s="2">
        <v>38658</v>
      </c>
    </row>
    <row r="14" spans="1:9" s="12" customFormat="1" x14ac:dyDescent="0.25">
      <c r="A14" s="16" t="s">
        <v>22</v>
      </c>
      <c r="B14" s="26" t="s">
        <v>23</v>
      </c>
      <c r="C14" s="16" t="s">
        <v>5</v>
      </c>
      <c r="D14" s="16" t="s">
        <v>24</v>
      </c>
      <c r="E14" s="24">
        <f>'[1]приложение 2'!H108</f>
        <v>4453.3</v>
      </c>
      <c r="F14" s="24">
        <f>'[1]приложение 2'!I108</f>
        <v>4453.3</v>
      </c>
      <c r="G14" s="25"/>
      <c r="H14" s="57"/>
      <c r="I14" s="27"/>
    </row>
    <row r="15" spans="1:9" s="12" customFormat="1" x14ac:dyDescent="0.25">
      <c r="A15" s="16" t="s">
        <v>25</v>
      </c>
      <c r="B15" s="28" t="s">
        <v>26</v>
      </c>
      <c r="C15" s="16" t="s">
        <v>5</v>
      </c>
      <c r="D15" s="16" t="s">
        <v>27</v>
      </c>
      <c r="E15" s="24">
        <f>'[1]приложение 2'!H1149</f>
        <v>193.7</v>
      </c>
      <c r="F15" s="24">
        <f>'[1]приложение 2'!I1149</f>
        <v>0</v>
      </c>
      <c r="G15" s="25">
        <v>799</v>
      </c>
      <c r="H15" s="2">
        <v>5000</v>
      </c>
      <c r="I15" s="2">
        <v>5000</v>
      </c>
    </row>
    <row r="16" spans="1:9" s="12" customFormat="1" x14ac:dyDescent="0.25">
      <c r="A16" s="16" t="s">
        <v>28</v>
      </c>
      <c r="B16" s="23" t="s">
        <v>29</v>
      </c>
      <c r="C16" s="16" t="s">
        <v>5</v>
      </c>
      <c r="D16" s="16" t="s">
        <v>30</v>
      </c>
      <c r="E16" s="24">
        <f>'[1]приложение 2'!H53+'[1]приложение 2'!H116+'[1]приложение 2'!H1156</f>
        <v>14315.000000000002</v>
      </c>
      <c r="F16" s="24">
        <f>'[1]приложение 2'!I53+'[1]приложение 2'!I116+'[1]приложение 2'!I1156</f>
        <v>11542.199999999999</v>
      </c>
      <c r="G16" s="25">
        <v>16557.599999999999</v>
      </c>
      <c r="H16" s="2">
        <v>42473.3</v>
      </c>
      <c r="I16" s="2">
        <v>73431.7</v>
      </c>
    </row>
    <row r="17" spans="1:9" s="12" customFormat="1" ht="29.25" x14ac:dyDescent="0.25">
      <c r="A17" s="29" t="s">
        <v>31</v>
      </c>
      <c r="B17" s="19" t="s">
        <v>32</v>
      </c>
      <c r="C17" s="29" t="s">
        <v>12</v>
      </c>
      <c r="D17" s="29" t="s">
        <v>6</v>
      </c>
      <c r="E17" s="30">
        <f>E18+E19+E20</f>
        <v>38249.600000000006</v>
      </c>
      <c r="F17" s="30">
        <f>F18+F19+F20</f>
        <v>38188</v>
      </c>
      <c r="G17" s="21">
        <v>34943.699999999997</v>
      </c>
      <c r="H17" s="4">
        <v>34696.9</v>
      </c>
      <c r="I17" s="4">
        <v>34563.699999999997</v>
      </c>
    </row>
    <row r="18" spans="1:9" s="12" customFormat="1" x14ac:dyDescent="0.25">
      <c r="A18" s="16" t="s">
        <v>33</v>
      </c>
      <c r="B18" s="23" t="s">
        <v>34</v>
      </c>
      <c r="C18" s="16" t="s">
        <v>12</v>
      </c>
      <c r="D18" s="16" t="s">
        <v>15</v>
      </c>
      <c r="E18" s="24">
        <f>'[1]приложение 2'!H178</f>
        <v>5920.5</v>
      </c>
      <c r="F18" s="24">
        <f>'[1]приложение 2'!I178</f>
        <v>5920.4</v>
      </c>
      <c r="G18" s="25">
        <v>6300.7</v>
      </c>
      <c r="H18" s="2">
        <v>6142.6</v>
      </c>
      <c r="I18" s="2">
        <v>6136.6</v>
      </c>
    </row>
    <row r="19" spans="1:9" s="12" customFormat="1" ht="45" x14ac:dyDescent="0.25">
      <c r="A19" s="16" t="s">
        <v>35</v>
      </c>
      <c r="B19" s="23" t="s">
        <v>119</v>
      </c>
      <c r="C19" s="16" t="s">
        <v>12</v>
      </c>
      <c r="D19" s="16" t="s">
        <v>36</v>
      </c>
      <c r="E19" s="24">
        <f>'[1]приложение 2'!H198</f>
        <v>23102.500000000004</v>
      </c>
      <c r="F19" s="24">
        <f>'[1]приложение 2'!I198</f>
        <v>23066.100000000002</v>
      </c>
      <c r="G19" s="25">
        <v>25716.2</v>
      </c>
      <c r="H19" s="2">
        <v>25716.2</v>
      </c>
      <c r="I19" s="2">
        <v>25716.2</v>
      </c>
    </row>
    <row r="20" spans="1:9" s="12" customFormat="1" ht="30" x14ac:dyDescent="0.25">
      <c r="A20" s="16" t="s">
        <v>37</v>
      </c>
      <c r="B20" s="23" t="s">
        <v>38</v>
      </c>
      <c r="C20" s="16" t="s">
        <v>12</v>
      </c>
      <c r="D20" s="16" t="s">
        <v>39</v>
      </c>
      <c r="E20" s="24">
        <f>'[1]приложение 2'!H221+'[1]приложение 2'!H1175</f>
        <v>9226.6000000000022</v>
      </c>
      <c r="F20" s="24">
        <f>'[1]приложение 2'!I221+'[1]приложение 2'!I1175</f>
        <v>9201.5</v>
      </c>
      <c r="G20" s="25">
        <v>2926.8</v>
      </c>
      <c r="H20" s="2">
        <v>2838.1</v>
      </c>
      <c r="I20" s="2">
        <v>2710.9</v>
      </c>
    </row>
    <row r="21" spans="1:9" s="12" customFormat="1" x14ac:dyDescent="0.25">
      <c r="A21" s="29" t="s">
        <v>40</v>
      </c>
      <c r="B21" s="31" t="s">
        <v>41</v>
      </c>
      <c r="C21" s="29" t="s">
        <v>15</v>
      </c>
      <c r="D21" s="29" t="s">
        <v>6</v>
      </c>
      <c r="E21" s="30">
        <f>E22+E23+E24+E25+E27+E28</f>
        <v>271041</v>
      </c>
      <c r="F21" s="30">
        <f>F22+F23+F24+F25+F27+F28</f>
        <v>269009.30000000005</v>
      </c>
      <c r="G21" s="21">
        <v>286942.5</v>
      </c>
      <c r="H21" s="4">
        <v>272199.2</v>
      </c>
      <c r="I21" s="4">
        <v>232758.3</v>
      </c>
    </row>
    <row r="22" spans="1:9" s="12" customFormat="1" x14ac:dyDescent="0.25">
      <c r="A22" s="16" t="s">
        <v>42</v>
      </c>
      <c r="B22" s="28" t="s">
        <v>43</v>
      </c>
      <c r="C22" s="16" t="s">
        <v>15</v>
      </c>
      <c r="D22" s="16" t="s">
        <v>5</v>
      </c>
      <c r="E22" s="32">
        <f>'[1]приложение 2'!H294</f>
        <v>8317.1</v>
      </c>
      <c r="F22" s="32">
        <f>'[1]приложение 2'!I294</f>
        <v>8206.4000000000015</v>
      </c>
      <c r="G22" s="25">
        <v>7630.2</v>
      </c>
      <c r="H22" s="2">
        <v>4241.3999999999996</v>
      </c>
      <c r="I22" s="2">
        <v>4190.8999999999996</v>
      </c>
    </row>
    <row r="23" spans="1:9" s="12" customFormat="1" x14ac:dyDescent="0.25">
      <c r="A23" s="16" t="s">
        <v>44</v>
      </c>
      <c r="B23" s="23" t="s">
        <v>45</v>
      </c>
      <c r="C23" s="16" t="s">
        <v>15</v>
      </c>
      <c r="D23" s="16" t="s">
        <v>18</v>
      </c>
      <c r="E23" s="32">
        <f>'[1]приложение 2'!H320</f>
        <v>33141.9</v>
      </c>
      <c r="F23" s="32">
        <f>'[1]приложение 2'!I320</f>
        <v>33141.9</v>
      </c>
      <c r="G23" s="25">
        <v>44262</v>
      </c>
      <c r="H23" s="2">
        <v>43378</v>
      </c>
      <c r="I23" s="2">
        <v>26402</v>
      </c>
    </row>
    <row r="24" spans="1:9" s="12" customFormat="1" x14ac:dyDescent="0.25">
      <c r="A24" s="16" t="s">
        <v>46</v>
      </c>
      <c r="B24" s="28" t="s">
        <v>47</v>
      </c>
      <c r="C24" s="16" t="s">
        <v>15</v>
      </c>
      <c r="D24" s="16" t="s">
        <v>48</v>
      </c>
      <c r="E24" s="32">
        <f>'[1]приложение 2'!H351</f>
        <v>11013.199999999999</v>
      </c>
      <c r="F24" s="32">
        <f>'[1]приложение 2'!I351</f>
        <v>10649.099999999999</v>
      </c>
      <c r="G24" s="25">
        <v>10952.7</v>
      </c>
      <c r="H24" s="2">
        <v>10600</v>
      </c>
      <c r="I24" s="2">
        <v>10600</v>
      </c>
    </row>
    <row r="25" spans="1:9" s="12" customFormat="1" x14ac:dyDescent="0.25">
      <c r="A25" s="16" t="s">
        <v>49</v>
      </c>
      <c r="B25" s="23" t="s">
        <v>50</v>
      </c>
      <c r="C25" s="16" t="s">
        <v>15</v>
      </c>
      <c r="D25" s="16" t="s">
        <v>36</v>
      </c>
      <c r="E25" s="32">
        <f>'[1]приложение 2'!H361</f>
        <v>110916.7</v>
      </c>
      <c r="F25" s="32">
        <f>'[1]приложение 2'!I361</f>
        <v>110572.59999999999</v>
      </c>
      <c r="G25" s="25">
        <v>113177.9</v>
      </c>
      <c r="H25" s="2">
        <v>115104.6</v>
      </c>
      <c r="I25" s="2">
        <v>96312.2</v>
      </c>
    </row>
    <row r="26" spans="1:9" s="12" customFormat="1" x14ac:dyDescent="0.25">
      <c r="A26" s="16" t="s">
        <v>51</v>
      </c>
      <c r="B26" s="23" t="s">
        <v>52</v>
      </c>
      <c r="C26" s="16" t="s">
        <v>15</v>
      </c>
      <c r="D26" s="16" t="s">
        <v>36</v>
      </c>
      <c r="E26" s="32">
        <f>'[1]приложение 2'!H362</f>
        <v>82383.399999999994</v>
      </c>
      <c r="F26" s="32">
        <f>'[1]приложение 2'!I362</f>
        <v>82383.399999999994</v>
      </c>
      <c r="G26" s="27"/>
      <c r="H26" s="57"/>
      <c r="I26" s="27"/>
    </row>
    <row r="27" spans="1:9" s="12" customFormat="1" x14ac:dyDescent="0.25">
      <c r="A27" s="16" t="s">
        <v>53</v>
      </c>
      <c r="B27" s="23" t="s">
        <v>54</v>
      </c>
      <c r="C27" s="16" t="s">
        <v>15</v>
      </c>
      <c r="D27" s="16" t="s">
        <v>55</v>
      </c>
      <c r="E27" s="32">
        <f>'[1]приложение 2'!H395+'[1]приложение 2'!H1165+'[1]приложение 2'!H1196</f>
        <v>1936.6</v>
      </c>
      <c r="F27" s="32">
        <f>'[1]приложение 2'!I395+'[1]приложение 2'!I1165+'[1]приложение 2'!I1196</f>
        <v>1936.5</v>
      </c>
      <c r="G27" s="25">
        <v>6690.2</v>
      </c>
      <c r="H27" s="2">
        <v>3596.8</v>
      </c>
      <c r="I27" s="2">
        <v>3596.8</v>
      </c>
    </row>
    <row r="28" spans="1:9" s="12" customFormat="1" x14ac:dyDescent="0.25">
      <c r="A28" s="16" t="s">
        <v>56</v>
      </c>
      <c r="B28" s="23" t="s">
        <v>57</v>
      </c>
      <c r="C28" s="16" t="s">
        <v>15</v>
      </c>
      <c r="D28" s="16" t="s">
        <v>58</v>
      </c>
      <c r="E28" s="32">
        <f>'[1]приложение 2'!H410</f>
        <v>105715.50000000003</v>
      </c>
      <c r="F28" s="32">
        <f>'[1]приложение 2'!I410</f>
        <v>104502.80000000002</v>
      </c>
      <c r="G28" s="25">
        <v>104229.5</v>
      </c>
      <c r="H28" s="2">
        <v>95278.399999999994</v>
      </c>
      <c r="I28" s="2">
        <v>91656.4</v>
      </c>
    </row>
    <row r="29" spans="1:9" s="12" customFormat="1" x14ac:dyDescent="0.25">
      <c r="A29" s="29" t="s">
        <v>59</v>
      </c>
      <c r="B29" s="31" t="s">
        <v>60</v>
      </c>
      <c r="C29" s="29" t="s">
        <v>18</v>
      </c>
      <c r="D29" s="29" t="s">
        <v>6</v>
      </c>
      <c r="E29" s="30">
        <f>SUM(E30:E33)</f>
        <v>762161.5</v>
      </c>
      <c r="F29" s="30">
        <f>SUM(F30:F33)</f>
        <v>735334.49999999988</v>
      </c>
      <c r="G29" s="21">
        <v>384407.5</v>
      </c>
      <c r="H29" s="4">
        <v>250007</v>
      </c>
      <c r="I29" s="4">
        <v>239673.2</v>
      </c>
    </row>
    <row r="30" spans="1:9" s="12" customFormat="1" x14ac:dyDescent="0.25">
      <c r="A30" s="16" t="s">
        <v>61</v>
      </c>
      <c r="B30" s="28" t="s">
        <v>62</v>
      </c>
      <c r="C30" s="16" t="s">
        <v>18</v>
      </c>
      <c r="D30" s="16" t="s">
        <v>5</v>
      </c>
      <c r="E30" s="32">
        <f>'[1]приложение 2'!H519</f>
        <v>423405.00000000006</v>
      </c>
      <c r="F30" s="32">
        <f>'[1]приложение 2'!I519</f>
        <v>405122.19999999995</v>
      </c>
      <c r="G30" s="25">
        <v>90866.2</v>
      </c>
      <c r="H30" s="2">
        <v>44956.5</v>
      </c>
      <c r="I30" s="2">
        <v>34468.800000000003</v>
      </c>
    </row>
    <row r="31" spans="1:9" s="12" customFormat="1" x14ac:dyDescent="0.25">
      <c r="A31" s="16" t="s">
        <v>63</v>
      </c>
      <c r="B31" s="28" t="s">
        <v>64</v>
      </c>
      <c r="C31" s="16" t="s">
        <v>18</v>
      </c>
      <c r="D31" s="16" t="s">
        <v>9</v>
      </c>
      <c r="E31" s="32">
        <f>'[1]приложение 2'!H559</f>
        <v>66499.200000000012</v>
      </c>
      <c r="F31" s="32">
        <f>'[1]приложение 2'!I559</f>
        <v>66008.2</v>
      </c>
      <c r="G31" s="25">
        <v>59337</v>
      </c>
      <c r="H31" s="2">
        <v>33459.199999999997</v>
      </c>
      <c r="I31" s="2">
        <v>33613.1</v>
      </c>
    </row>
    <row r="32" spans="1:9" s="12" customFormat="1" x14ac:dyDescent="0.25">
      <c r="A32" s="16" t="s">
        <v>65</v>
      </c>
      <c r="B32" s="23" t="s">
        <v>66</v>
      </c>
      <c r="C32" s="16" t="s">
        <v>18</v>
      </c>
      <c r="D32" s="16" t="s">
        <v>12</v>
      </c>
      <c r="E32" s="32">
        <f>'[1]приложение 2'!H605</f>
        <v>110081.1</v>
      </c>
      <c r="F32" s="32">
        <f>'[1]приложение 2'!I605</f>
        <v>105612.5</v>
      </c>
      <c r="G32" s="25">
        <v>124216.7</v>
      </c>
      <c r="H32" s="2">
        <v>66793.100000000006</v>
      </c>
      <c r="I32" s="2">
        <v>66793.100000000006</v>
      </c>
    </row>
    <row r="33" spans="1:22" s="12" customFormat="1" x14ac:dyDescent="0.25">
      <c r="A33" s="16" t="s">
        <v>67</v>
      </c>
      <c r="B33" s="23" t="s">
        <v>68</v>
      </c>
      <c r="C33" s="16" t="s">
        <v>18</v>
      </c>
      <c r="D33" s="16" t="s">
        <v>18</v>
      </c>
      <c r="E33" s="32">
        <f>'[1]приложение 2'!H644</f>
        <v>162176.20000000001</v>
      </c>
      <c r="F33" s="32">
        <f>'[1]приложение 2'!I644</f>
        <v>158591.6</v>
      </c>
      <c r="G33" s="25">
        <v>109987.6</v>
      </c>
      <c r="H33" s="2">
        <v>104798.2</v>
      </c>
      <c r="I33" s="2">
        <v>104798.2</v>
      </c>
    </row>
    <row r="34" spans="1:22" s="33" customFormat="1" ht="14.25" x14ac:dyDescent="0.2">
      <c r="A34" s="29" t="s">
        <v>69</v>
      </c>
      <c r="B34" s="19" t="s">
        <v>70</v>
      </c>
      <c r="C34" s="29" t="s">
        <v>21</v>
      </c>
      <c r="D34" s="29" t="s">
        <v>6</v>
      </c>
      <c r="E34" s="30">
        <f>E35</f>
        <v>4376.7</v>
      </c>
      <c r="F34" s="30">
        <f>F35</f>
        <v>4376.7</v>
      </c>
      <c r="G34" s="21">
        <v>2541.3000000000002</v>
      </c>
      <c r="H34" s="4">
        <v>136.1</v>
      </c>
      <c r="I34" s="4">
        <v>136.1</v>
      </c>
    </row>
    <row r="35" spans="1:22" s="12" customFormat="1" x14ac:dyDescent="0.25">
      <c r="A35" s="16" t="s">
        <v>71</v>
      </c>
      <c r="B35" s="23" t="s">
        <v>72</v>
      </c>
      <c r="C35" s="16" t="s">
        <v>21</v>
      </c>
      <c r="D35" s="16" t="s">
        <v>18</v>
      </c>
      <c r="E35" s="32">
        <f>'[1]приложение 2'!H705+'[1]приложение 2'!H1203</f>
        <v>4376.7</v>
      </c>
      <c r="F35" s="32">
        <f>'[1]приложение 2'!I705+'[1]приложение 2'!I1203</f>
        <v>4376.7</v>
      </c>
      <c r="G35" s="25">
        <v>2541.3000000000002</v>
      </c>
      <c r="H35" s="2">
        <v>136.1</v>
      </c>
      <c r="I35" s="2">
        <v>136.1</v>
      </c>
    </row>
    <row r="36" spans="1:22" s="12" customFormat="1" x14ac:dyDescent="0.25">
      <c r="A36" s="18" t="s">
        <v>73</v>
      </c>
      <c r="B36" s="19" t="s">
        <v>74</v>
      </c>
      <c r="C36" s="18" t="s">
        <v>24</v>
      </c>
      <c r="D36" s="18" t="s">
        <v>6</v>
      </c>
      <c r="E36" s="30">
        <f>SUM(E37:E41)</f>
        <v>1998260.7999999998</v>
      </c>
      <c r="F36" s="30">
        <f>SUM(F37:F41)</f>
        <v>1966933.1</v>
      </c>
      <c r="G36" s="21">
        <v>1562357.1</v>
      </c>
      <c r="H36" s="4">
        <v>1382185.4</v>
      </c>
      <c r="I36" s="4">
        <v>1334571.3</v>
      </c>
    </row>
    <row r="37" spans="1:22" s="12" customFormat="1" x14ac:dyDescent="0.25">
      <c r="A37" s="22" t="s">
        <v>75</v>
      </c>
      <c r="B37" s="23" t="s">
        <v>76</v>
      </c>
      <c r="C37" s="16" t="s">
        <v>24</v>
      </c>
      <c r="D37" s="16" t="s">
        <v>5</v>
      </c>
      <c r="E37" s="32">
        <f>'[1]приложение 2'!H719+'[1]приложение 2'!H1212</f>
        <v>637608.1</v>
      </c>
      <c r="F37" s="32">
        <f>'[1]приложение 2'!I719+'[1]приложение 2'!I1212</f>
        <v>616752.30000000005</v>
      </c>
      <c r="G37" s="25">
        <v>497292.3</v>
      </c>
      <c r="H37" s="2">
        <v>470651.9</v>
      </c>
      <c r="I37" s="2">
        <v>441163.6</v>
      </c>
    </row>
    <row r="38" spans="1:22" s="12" customFormat="1" x14ac:dyDescent="0.25">
      <c r="A38" s="22" t="s">
        <v>77</v>
      </c>
      <c r="B38" s="28" t="s">
        <v>78</v>
      </c>
      <c r="C38" s="22" t="s">
        <v>24</v>
      </c>
      <c r="D38" s="22" t="s">
        <v>9</v>
      </c>
      <c r="E38" s="32">
        <f>'[1]приложение 2'!H730+'[1]приложение 2'!H1256</f>
        <v>846308.29999999993</v>
      </c>
      <c r="F38" s="32">
        <f>'[1]приложение 2'!I730+'[1]приложение 2'!I1256</f>
        <v>835881.29999999993</v>
      </c>
      <c r="G38" s="25">
        <v>753234.5</v>
      </c>
      <c r="H38" s="2">
        <v>609669.69999999995</v>
      </c>
      <c r="I38" s="2">
        <v>592043.9</v>
      </c>
    </row>
    <row r="39" spans="1:22" s="40" customFormat="1" ht="12.75" customHeight="1" x14ac:dyDescent="0.25">
      <c r="A39" s="34" t="s">
        <v>79</v>
      </c>
      <c r="B39" s="35" t="s">
        <v>120</v>
      </c>
      <c r="C39" s="22" t="s">
        <v>24</v>
      </c>
      <c r="D39" s="22" t="s">
        <v>12</v>
      </c>
      <c r="E39" s="36"/>
      <c r="F39" s="25"/>
      <c r="G39" s="25">
        <v>226526.5</v>
      </c>
      <c r="H39" s="2">
        <v>217374</v>
      </c>
      <c r="I39" s="2">
        <v>217374</v>
      </c>
      <c r="J39" s="3"/>
      <c r="K39" s="3"/>
      <c r="L39" s="3"/>
      <c r="M39" s="3"/>
      <c r="N39" s="3"/>
      <c r="O39" s="37"/>
      <c r="P39" s="38"/>
      <c r="Q39" s="39"/>
      <c r="R39" s="39"/>
      <c r="S39" s="39"/>
      <c r="T39" s="39"/>
      <c r="U39" s="39"/>
      <c r="V39" s="39"/>
    </row>
    <row r="40" spans="1:22" s="12" customFormat="1" x14ac:dyDescent="0.25">
      <c r="A40" s="16" t="s">
        <v>79</v>
      </c>
      <c r="B40" s="23" t="s">
        <v>80</v>
      </c>
      <c r="C40" s="16" t="s">
        <v>24</v>
      </c>
      <c r="D40" s="16" t="s">
        <v>24</v>
      </c>
      <c r="E40" s="32">
        <f>'[1]приложение 2'!H797+'[1]приложение 2'!H1321</f>
        <v>36979.5</v>
      </c>
      <c r="F40" s="32">
        <f>'[1]приложение 2'!I797+'[1]приложение 2'!I1321</f>
        <v>36979</v>
      </c>
      <c r="G40" s="25">
        <v>40456.9</v>
      </c>
      <c r="H40" s="2">
        <v>39956.9</v>
      </c>
      <c r="I40" s="2">
        <v>39456.9</v>
      </c>
      <c r="J40" s="41"/>
      <c r="K40" s="41"/>
      <c r="L40" s="41"/>
      <c r="M40" s="41"/>
      <c r="N40" s="41"/>
      <c r="O40" s="41"/>
      <c r="P40" s="41"/>
    </row>
    <row r="41" spans="1:22" s="12" customFormat="1" x14ac:dyDescent="0.25">
      <c r="A41" s="16" t="s">
        <v>81</v>
      </c>
      <c r="B41" s="23" t="s">
        <v>82</v>
      </c>
      <c r="C41" s="16" t="s">
        <v>24</v>
      </c>
      <c r="D41" s="16" t="s">
        <v>36</v>
      </c>
      <c r="E41" s="32">
        <f>'[1]приложение 2'!H846+'[1]приложение 2'!H1357</f>
        <v>477364.9</v>
      </c>
      <c r="F41" s="32">
        <f>'[1]приложение 2'!I846+'[1]приложение 2'!I1357</f>
        <v>477320.5</v>
      </c>
      <c r="G41" s="25">
        <v>44846.9</v>
      </c>
      <c r="H41" s="2">
        <v>44532.9</v>
      </c>
      <c r="I41" s="2">
        <v>44532.9</v>
      </c>
    </row>
    <row r="42" spans="1:22" s="12" customFormat="1" x14ac:dyDescent="0.25">
      <c r="A42" s="29" t="s">
        <v>83</v>
      </c>
      <c r="B42" s="19" t="s">
        <v>84</v>
      </c>
      <c r="C42" s="29" t="s">
        <v>48</v>
      </c>
      <c r="D42" s="29" t="s">
        <v>6</v>
      </c>
      <c r="E42" s="30">
        <f>E43+E44</f>
        <v>307413.2</v>
      </c>
      <c r="F42" s="30">
        <f>F43+F44</f>
        <v>294113.8</v>
      </c>
      <c r="G42" s="21">
        <v>134919.79999999999</v>
      </c>
      <c r="H42" s="4">
        <v>110247</v>
      </c>
      <c r="I42" s="4">
        <v>108896.3</v>
      </c>
    </row>
    <row r="43" spans="1:22" s="12" customFormat="1" x14ac:dyDescent="0.25">
      <c r="A43" s="16" t="s">
        <v>85</v>
      </c>
      <c r="B43" s="28" t="s">
        <v>86</v>
      </c>
      <c r="C43" s="16" t="s">
        <v>48</v>
      </c>
      <c r="D43" s="16" t="s">
        <v>5</v>
      </c>
      <c r="E43" s="32">
        <f>'[1]приложение 2'!H863</f>
        <v>307160.60000000003</v>
      </c>
      <c r="F43" s="32">
        <f>'[1]приложение 2'!I863</f>
        <v>293861.2</v>
      </c>
      <c r="G43" s="25">
        <v>134691.5</v>
      </c>
      <c r="H43" s="2">
        <v>110018.7</v>
      </c>
      <c r="I43" s="2">
        <v>108668</v>
      </c>
    </row>
    <row r="44" spans="1:22" s="12" customFormat="1" x14ac:dyDescent="0.25">
      <c r="A44" s="16" t="s">
        <v>87</v>
      </c>
      <c r="B44" s="28" t="s">
        <v>88</v>
      </c>
      <c r="C44" s="16" t="s">
        <v>48</v>
      </c>
      <c r="D44" s="16" t="s">
        <v>15</v>
      </c>
      <c r="E44" s="32">
        <f>'[1]приложение 2'!H974</f>
        <v>252.6</v>
      </c>
      <c r="F44" s="32">
        <f>'[1]приложение 2'!I974</f>
        <v>252.6</v>
      </c>
      <c r="G44" s="25">
        <v>228.3</v>
      </c>
      <c r="H44" s="2">
        <v>228.3</v>
      </c>
      <c r="I44" s="2">
        <v>228.3</v>
      </c>
    </row>
    <row r="45" spans="1:22" s="33" customFormat="1" ht="14.25" x14ac:dyDescent="0.2">
      <c r="A45" s="29" t="s">
        <v>89</v>
      </c>
      <c r="B45" s="31" t="s">
        <v>90</v>
      </c>
      <c r="C45" s="29" t="s">
        <v>36</v>
      </c>
      <c r="D45" s="29" t="s">
        <v>6</v>
      </c>
      <c r="E45" s="30">
        <f>E46</f>
        <v>11252.5</v>
      </c>
      <c r="F45" s="30">
        <f>F46</f>
        <v>10606.300000000001</v>
      </c>
      <c r="G45" s="21">
        <v>1470.1</v>
      </c>
      <c r="H45" s="4">
        <v>823.9</v>
      </c>
      <c r="I45" s="4">
        <v>823.9</v>
      </c>
    </row>
    <row r="46" spans="1:22" s="12" customFormat="1" x14ac:dyDescent="0.25">
      <c r="A46" s="16" t="s">
        <v>113</v>
      </c>
      <c r="B46" s="28" t="s">
        <v>91</v>
      </c>
      <c r="C46" s="16" t="s">
        <v>36</v>
      </c>
      <c r="D46" s="16" t="s">
        <v>36</v>
      </c>
      <c r="E46" s="32">
        <f>'[1]приложение 2'!H983</f>
        <v>11252.5</v>
      </c>
      <c r="F46" s="32">
        <f>'[1]приложение 2'!I983</f>
        <v>10606.300000000001</v>
      </c>
      <c r="G46" s="25">
        <v>1470.1</v>
      </c>
      <c r="H46" s="2">
        <v>823.9</v>
      </c>
      <c r="I46" s="2">
        <v>823.9</v>
      </c>
    </row>
    <row r="47" spans="1:22" s="12" customFormat="1" x14ac:dyDescent="0.25">
      <c r="A47" s="29" t="s">
        <v>92</v>
      </c>
      <c r="B47" s="31" t="s">
        <v>93</v>
      </c>
      <c r="C47" s="29" t="s">
        <v>55</v>
      </c>
      <c r="D47" s="29" t="s">
        <v>6</v>
      </c>
      <c r="E47" s="30">
        <f>E48+E49+E50+E51</f>
        <v>215995.4</v>
      </c>
      <c r="F47" s="30">
        <f>F48+F49+F50+F51</f>
        <v>211018.60000000003</v>
      </c>
      <c r="G47" s="21">
        <v>195757.7</v>
      </c>
      <c r="H47" s="4">
        <v>159343.29999999999</v>
      </c>
      <c r="I47" s="4">
        <v>164427.9</v>
      </c>
    </row>
    <row r="48" spans="1:22" s="12" customFormat="1" x14ac:dyDescent="0.25">
      <c r="A48" s="16" t="s">
        <v>94</v>
      </c>
      <c r="B48" s="28" t="s">
        <v>95</v>
      </c>
      <c r="C48" s="16" t="s">
        <v>55</v>
      </c>
      <c r="D48" s="16" t="s">
        <v>5</v>
      </c>
      <c r="E48" s="32">
        <f>'[1]приложение 2'!H1003</f>
        <v>3469.6</v>
      </c>
      <c r="F48" s="32">
        <f>'[1]приложение 2'!I1003</f>
        <v>3469.6</v>
      </c>
      <c r="G48" s="25">
        <v>3846.5</v>
      </c>
      <c r="H48" s="2">
        <v>3846.5</v>
      </c>
      <c r="I48" s="2">
        <v>3846.5</v>
      </c>
    </row>
    <row r="49" spans="1:22" s="12" customFormat="1" x14ac:dyDescent="0.25">
      <c r="A49" s="16" t="s">
        <v>96</v>
      </c>
      <c r="B49" s="23" t="s">
        <v>97</v>
      </c>
      <c r="C49" s="16" t="s">
        <v>55</v>
      </c>
      <c r="D49" s="16" t="s">
        <v>12</v>
      </c>
      <c r="E49" s="32">
        <f>'[1]приложение 2'!H1011</f>
        <v>53799.299999999996</v>
      </c>
      <c r="F49" s="32">
        <f>'[1]приложение 2'!I1011</f>
        <v>53568</v>
      </c>
      <c r="G49" s="25">
        <v>29198.2</v>
      </c>
      <c r="H49" s="2">
        <v>7480.8</v>
      </c>
      <c r="I49" s="2">
        <v>7455.6</v>
      </c>
    </row>
    <row r="50" spans="1:22" s="12" customFormat="1" x14ac:dyDescent="0.25">
      <c r="A50" s="16" t="s">
        <v>98</v>
      </c>
      <c r="B50" s="28" t="s">
        <v>99</v>
      </c>
      <c r="C50" s="16" t="s">
        <v>55</v>
      </c>
      <c r="D50" s="16" t="s">
        <v>15</v>
      </c>
      <c r="E50" s="32">
        <f>'[1]приложение 2'!H1044+'[1]приложение 2'!H1421</f>
        <v>138762.6</v>
      </c>
      <c r="F50" s="32">
        <f>'[1]приложение 2'!I1044+'[1]приложение 2'!I1421</f>
        <v>134062.30000000002</v>
      </c>
      <c r="G50" s="25">
        <v>145345.4</v>
      </c>
      <c r="H50" s="2">
        <v>129754.1</v>
      </c>
      <c r="I50" s="2">
        <v>137797.9</v>
      </c>
    </row>
    <row r="51" spans="1:22" s="12" customFormat="1" x14ac:dyDescent="0.25">
      <c r="A51" s="16" t="s">
        <v>100</v>
      </c>
      <c r="B51" s="23" t="s">
        <v>101</v>
      </c>
      <c r="C51" s="16" t="s">
        <v>55</v>
      </c>
      <c r="D51" s="16" t="s">
        <v>21</v>
      </c>
      <c r="E51" s="32">
        <f>'[1]приложение 2'!H1063+'[1]приложение 2'!H1429</f>
        <v>19963.900000000001</v>
      </c>
      <c r="F51" s="32">
        <f>'[1]приложение 2'!I1063+'[1]приложение 2'!I1429</f>
        <v>19918.700000000004</v>
      </c>
      <c r="G51" s="25">
        <v>17367.599999999999</v>
      </c>
      <c r="H51" s="2">
        <v>18261.900000000001</v>
      </c>
      <c r="I51" s="2">
        <v>15327.9</v>
      </c>
    </row>
    <row r="52" spans="1:22" s="12" customFormat="1" x14ac:dyDescent="0.25">
      <c r="A52" s="29" t="s">
        <v>102</v>
      </c>
      <c r="B52" s="19" t="s">
        <v>103</v>
      </c>
      <c r="C52" s="29" t="s">
        <v>27</v>
      </c>
      <c r="D52" s="29" t="s">
        <v>6</v>
      </c>
      <c r="E52" s="30">
        <f>E53</f>
        <v>6306.9</v>
      </c>
      <c r="F52" s="30">
        <f>F53</f>
        <v>4820.8999999999996</v>
      </c>
      <c r="G52" s="21">
        <v>20460.7</v>
      </c>
      <c r="H52" s="4">
        <v>4085.2</v>
      </c>
      <c r="I52" s="4">
        <v>373</v>
      </c>
    </row>
    <row r="53" spans="1:22" s="12" customFormat="1" x14ac:dyDescent="0.25">
      <c r="A53" s="16" t="s">
        <v>104</v>
      </c>
      <c r="B53" s="23" t="s">
        <v>105</v>
      </c>
      <c r="C53" s="16" t="s">
        <v>27</v>
      </c>
      <c r="D53" s="16" t="s">
        <v>9</v>
      </c>
      <c r="E53" s="32">
        <f>'[1]приложение 2'!H1092</f>
        <v>6306.9</v>
      </c>
      <c r="F53" s="32">
        <f>'[1]приложение 2'!I1092</f>
        <v>4820.8999999999996</v>
      </c>
      <c r="G53" s="25">
        <v>20460.7</v>
      </c>
      <c r="H53" s="2">
        <v>4085.2</v>
      </c>
      <c r="I53" s="2">
        <v>373</v>
      </c>
    </row>
    <row r="54" spans="1:22" s="12" customFormat="1" x14ac:dyDescent="0.25">
      <c r="A54" s="29" t="s">
        <v>106</v>
      </c>
      <c r="B54" s="19" t="s">
        <v>107</v>
      </c>
      <c r="C54" s="29" t="s">
        <v>58</v>
      </c>
      <c r="D54" s="29" t="s">
        <v>6</v>
      </c>
      <c r="E54" s="30">
        <f>E55</f>
        <v>13813.9</v>
      </c>
      <c r="F54" s="30">
        <f>F55</f>
        <v>13813.9</v>
      </c>
      <c r="G54" s="21">
        <v>13576.1</v>
      </c>
      <c r="H54" s="4">
        <v>13246.3</v>
      </c>
      <c r="I54" s="4">
        <v>13246.3</v>
      </c>
    </row>
    <row r="55" spans="1:22" s="12" customFormat="1" x14ac:dyDescent="0.25">
      <c r="A55" s="16" t="s">
        <v>108</v>
      </c>
      <c r="B55" s="23" t="s">
        <v>109</v>
      </c>
      <c r="C55" s="16" t="s">
        <v>58</v>
      </c>
      <c r="D55" s="16" t="s">
        <v>9</v>
      </c>
      <c r="E55" s="32">
        <f>'[1]приложение 2'!H1112</f>
        <v>13813.9</v>
      </c>
      <c r="F55" s="32">
        <f>'[1]приложение 2'!I1112</f>
        <v>13813.9</v>
      </c>
      <c r="G55" s="25">
        <v>13576.1</v>
      </c>
      <c r="H55" s="2">
        <v>13246.3</v>
      </c>
      <c r="I55" s="2">
        <v>13246.3</v>
      </c>
    </row>
    <row r="56" spans="1:22" s="48" customFormat="1" ht="28.5" x14ac:dyDescent="0.2">
      <c r="A56" s="42" t="s">
        <v>110</v>
      </c>
      <c r="B56" s="43" t="s">
        <v>121</v>
      </c>
      <c r="C56" s="44">
        <v>13</v>
      </c>
      <c r="D56" s="44">
        <v>0</v>
      </c>
      <c r="E56" s="44"/>
      <c r="F56" s="21"/>
      <c r="G56" s="21">
        <v>5935.1</v>
      </c>
      <c r="H56" s="4">
        <v>1670</v>
      </c>
      <c r="I56" s="4">
        <v>1847.7</v>
      </c>
      <c r="J56" s="5"/>
      <c r="K56" s="5"/>
      <c r="L56" s="5"/>
      <c r="M56" s="5"/>
      <c r="N56" s="5"/>
      <c r="O56" s="45"/>
      <c r="P56" s="46"/>
      <c r="Q56" s="47"/>
      <c r="R56" s="47"/>
      <c r="S56" s="47"/>
      <c r="T56" s="47"/>
      <c r="U56" s="47"/>
      <c r="V56" s="47"/>
    </row>
    <row r="57" spans="1:22" s="40" customFormat="1" ht="30" x14ac:dyDescent="0.25">
      <c r="A57" s="34" t="s">
        <v>111</v>
      </c>
      <c r="B57" s="35" t="s">
        <v>121</v>
      </c>
      <c r="C57" s="36">
        <v>13</v>
      </c>
      <c r="D57" s="36">
        <v>1</v>
      </c>
      <c r="E57" s="36"/>
      <c r="F57" s="25"/>
      <c r="G57" s="25">
        <v>5935.1</v>
      </c>
      <c r="H57" s="2">
        <v>1670</v>
      </c>
      <c r="I57" s="2">
        <v>1847.7</v>
      </c>
      <c r="J57" s="3"/>
      <c r="K57" s="3"/>
      <c r="L57" s="3"/>
      <c r="M57" s="3"/>
      <c r="N57" s="3"/>
      <c r="O57" s="37"/>
      <c r="P57" s="38"/>
      <c r="Q57" s="39"/>
      <c r="R57" s="39"/>
      <c r="S57" s="39"/>
      <c r="T57" s="39"/>
      <c r="U57" s="39"/>
      <c r="V57" s="39"/>
    </row>
    <row r="58" spans="1:22" x14ac:dyDescent="0.25">
      <c r="A58" s="29"/>
      <c r="B58" s="31" t="s">
        <v>112</v>
      </c>
      <c r="C58" s="29"/>
      <c r="D58" s="29"/>
      <c r="E58" s="30">
        <f>E8+E17+E21+E29+E34+E36+E42+E45+E47+E52+E54</f>
        <v>3920740.2999999993</v>
      </c>
      <c r="F58" s="30">
        <f>F8+F17+F21+F29+F34+F36+F42+F45+F47+F52+F54</f>
        <v>3834734.4999999995</v>
      </c>
      <c r="G58" s="30">
        <f>G8+G17+G21+G29+G34+G36+G42+G45+G47+G52+G54+G56</f>
        <v>2917657.4000000008</v>
      </c>
      <c r="H58" s="30">
        <f>H8+H17+H21+H29+H34+H36+H42+H45+H47+H52+H54+H56</f>
        <v>2498729.3999999994</v>
      </c>
      <c r="I58" s="30">
        <f>I8+I17+I21+I29+I34+I36+I42+I45+I47+I52+I54+I56</f>
        <v>2441298.8999999994</v>
      </c>
    </row>
    <row r="59" spans="1:22" x14ac:dyDescent="0.25">
      <c r="A59" s="49"/>
      <c r="B59" s="50"/>
      <c r="C59" s="49"/>
      <c r="D59" s="49"/>
      <c r="E59" s="51"/>
      <c r="F59" s="9"/>
    </row>
    <row r="60" spans="1:22" x14ac:dyDescent="0.25">
      <c r="A60" s="52"/>
      <c r="E60" s="51"/>
      <c r="F60" s="51"/>
    </row>
    <row r="61" spans="1:22" x14ac:dyDescent="0.25">
      <c r="E61" s="51"/>
      <c r="F61" s="51"/>
    </row>
    <row r="62" spans="1:22" x14ac:dyDescent="0.25">
      <c r="E62" s="9"/>
      <c r="F62" s="9"/>
    </row>
    <row r="63" spans="1:22" x14ac:dyDescent="0.25">
      <c r="E63" s="9"/>
      <c r="F63" s="9"/>
    </row>
    <row r="64" spans="1:22" x14ac:dyDescent="0.25">
      <c r="E64" s="9"/>
      <c r="F64" s="9"/>
    </row>
    <row r="65" spans="5:6" x14ac:dyDescent="0.25">
      <c r="E65" s="51"/>
      <c r="F65" s="9"/>
    </row>
    <row r="66" spans="5:6" x14ac:dyDescent="0.25">
      <c r="E66" s="53"/>
      <c r="F66" s="54"/>
    </row>
    <row r="67" spans="5:6" x14ac:dyDescent="0.25">
      <c r="E67" s="55"/>
      <c r="F67" s="56"/>
    </row>
    <row r="68" spans="5:6" x14ac:dyDescent="0.25">
      <c r="F68" s="56"/>
    </row>
  </sheetData>
  <mergeCells count="2">
    <mergeCell ref="A3:I3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2016-2019 гг.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2017-06-27T18:33:45Z</dcterms:modified>
</cp:coreProperties>
</file>